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55" windowWidth="20730" windowHeight="8325" activeTab="2"/>
  </bookViews>
  <sheets>
    <sheet name="1060217" sheetId="1" r:id="rId1"/>
    <sheet name="1060915" sheetId="2" r:id="rId2"/>
    <sheet name="1060915修正版" sheetId="3" r:id="rId3"/>
  </sheets>
  <calcPr calcId="145621"/>
</workbook>
</file>

<file path=xl/calcChain.xml><?xml version="1.0" encoding="utf-8"?>
<calcChain xmlns="http://schemas.openxmlformats.org/spreadsheetml/2006/main">
  <c r="F36" i="3" l="1"/>
  <c r="H36" i="3" s="1"/>
  <c r="F35" i="3"/>
  <c r="H35" i="3" s="1"/>
  <c r="F34" i="3"/>
  <c r="F33" i="3"/>
  <c r="F32" i="3"/>
  <c r="H32" i="3" s="1"/>
  <c r="I32" i="3" s="1"/>
  <c r="F31" i="3"/>
  <c r="H31" i="3" s="1"/>
  <c r="F30" i="3"/>
  <c r="F29" i="3"/>
  <c r="F28" i="3"/>
  <c r="H28" i="3" s="1"/>
  <c r="F27" i="3"/>
  <c r="H27" i="3" s="1"/>
  <c r="F26" i="3"/>
  <c r="F25" i="3"/>
  <c r="F24" i="3"/>
  <c r="H24" i="3" s="1"/>
  <c r="F23" i="3"/>
  <c r="H23" i="3" s="1"/>
  <c r="F22" i="3"/>
  <c r="F21" i="3"/>
  <c r="F20" i="3"/>
  <c r="H20" i="3" s="1"/>
  <c r="F19" i="3"/>
  <c r="H19" i="3" s="1"/>
  <c r="F18" i="3"/>
  <c r="F17" i="3"/>
  <c r="F16" i="3"/>
  <c r="H16" i="3" s="1"/>
  <c r="F15" i="3"/>
  <c r="H15" i="3" s="1"/>
  <c r="F14" i="3"/>
  <c r="F13" i="3"/>
  <c r="F12" i="3"/>
  <c r="H12" i="3" s="1"/>
  <c r="F11" i="3"/>
  <c r="H11" i="3" s="1"/>
  <c r="F10" i="3"/>
  <c r="F9" i="3"/>
  <c r="F8" i="3"/>
  <c r="H8" i="3" s="1"/>
  <c r="F7" i="3"/>
  <c r="H7" i="3" s="1"/>
  <c r="H34" i="3"/>
  <c r="H33" i="3"/>
  <c r="H30" i="3"/>
  <c r="H29" i="3"/>
  <c r="H26" i="3"/>
  <c r="H25" i="3"/>
  <c r="H22" i="3"/>
  <c r="H21" i="3"/>
  <c r="H18" i="3"/>
  <c r="H17" i="3"/>
  <c r="H14" i="3"/>
  <c r="H13" i="3"/>
  <c r="H10" i="3"/>
  <c r="H9" i="3"/>
  <c r="G32" i="3"/>
  <c r="G16" i="3" l="1"/>
  <c r="G12" i="3"/>
  <c r="I16" i="3" l="1"/>
  <c r="I12" i="3"/>
  <c r="G30" i="3"/>
  <c r="I30" i="3" l="1"/>
  <c r="I36" i="3"/>
  <c r="I35" i="3"/>
  <c r="I34" i="3"/>
  <c r="I33" i="3"/>
  <c r="G33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5" i="3"/>
  <c r="I14" i="3"/>
  <c r="I13" i="3"/>
  <c r="G11" i="3"/>
  <c r="I10" i="3"/>
  <c r="I9" i="3"/>
  <c r="G8" i="3"/>
  <c r="I7" i="3"/>
  <c r="F6" i="3"/>
  <c r="H6" i="3" s="1"/>
  <c r="I6" i="3" s="1"/>
  <c r="E5" i="3"/>
  <c r="D5" i="3"/>
  <c r="C5" i="3"/>
  <c r="G36" i="3" l="1"/>
  <c r="I8" i="3"/>
  <c r="G6" i="3"/>
  <c r="I31" i="3"/>
  <c r="G31" i="3"/>
  <c r="G24" i="3"/>
  <c r="G10" i="3"/>
  <c r="G17" i="3"/>
  <c r="G26" i="3"/>
  <c r="G7" i="3"/>
  <c r="G14" i="3"/>
  <c r="G22" i="3"/>
  <c r="G29" i="3"/>
  <c r="G34" i="3"/>
  <c r="F5" i="3"/>
  <c r="I11" i="3"/>
  <c r="G13" i="3"/>
  <c r="G19" i="3"/>
  <c r="G27" i="3"/>
  <c r="G9" i="3"/>
  <c r="G35" i="3"/>
  <c r="G15" i="3"/>
  <c r="G18" i="3"/>
  <c r="G20" i="3"/>
  <c r="G21" i="3"/>
  <c r="G23" i="3"/>
  <c r="G25" i="3"/>
  <c r="G28" i="3"/>
  <c r="H46" i="2"/>
  <c r="F49" i="2"/>
  <c r="H5" i="3" l="1"/>
  <c r="I5" i="3" s="1"/>
  <c r="G49" i="2"/>
  <c r="F40" i="2"/>
  <c r="G40" i="2" s="1"/>
  <c r="F24" i="2"/>
  <c r="G24" i="2" s="1"/>
  <c r="F36" i="2"/>
  <c r="H36" i="2" s="1"/>
  <c r="I36" i="2" s="1"/>
  <c r="F30" i="2"/>
  <c r="H30" i="2" s="1"/>
  <c r="I30" i="2" s="1"/>
  <c r="F34" i="2"/>
  <c r="H34" i="2" s="1"/>
  <c r="I34" i="2" s="1"/>
  <c r="F35" i="2"/>
  <c r="G35" i="2" s="1"/>
  <c r="F25" i="2"/>
  <c r="G25" i="2" s="1"/>
  <c r="F20" i="2"/>
  <c r="H20" i="2" s="1"/>
  <c r="I20" i="2" s="1"/>
  <c r="F39" i="2"/>
  <c r="H39" i="2" s="1"/>
  <c r="I39" i="2" s="1"/>
  <c r="F22" i="2"/>
  <c r="H22" i="2" s="1"/>
  <c r="I22" i="2" s="1"/>
  <c r="H49" i="2" l="1"/>
  <c r="I49" i="2" s="1"/>
  <c r="H25" i="2"/>
  <c r="I25" i="2" s="1"/>
  <c r="H40" i="2"/>
  <c r="I40" i="2" s="1"/>
  <c r="H24" i="2"/>
  <c r="I24" i="2" s="1"/>
  <c r="G36" i="2"/>
  <c r="G30" i="2"/>
  <c r="G34" i="2"/>
  <c r="H35" i="2"/>
  <c r="I35" i="2" s="1"/>
  <c r="G20" i="2"/>
  <c r="G39" i="2"/>
  <c r="G22" i="2"/>
  <c r="F12" i="2"/>
  <c r="H12" i="2" s="1"/>
  <c r="I12" i="2" s="1"/>
  <c r="F11" i="2"/>
  <c r="H11" i="2" s="1"/>
  <c r="I11" i="2" s="1"/>
  <c r="F10" i="2"/>
  <c r="H10" i="2" s="1"/>
  <c r="I10" i="2" s="1"/>
  <c r="F59" i="2"/>
  <c r="H59" i="2" s="1"/>
  <c r="I59" i="2" s="1"/>
  <c r="F58" i="2"/>
  <c r="H58" i="2" s="1"/>
  <c r="I58" i="2" s="1"/>
  <c r="F57" i="2"/>
  <c r="H57" i="2" s="1"/>
  <c r="I57" i="2" s="1"/>
  <c r="F56" i="2"/>
  <c r="H56" i="2" s="1"/>
  <c r="I56" i="2" s="1"/>
  <c r="F55" i="2"/>
  <c r="H55" i="2" s="1"/>
  <c r="I55" i="2" s="1"/>
  <c r="F54" i="2"/>
  <c r="H54" i="2" s="1"/>
  <c r="I54" i="2" s="1"/>
  <c r="F53" i="2"/>
  <c r="H53" i="2" s="1"/>
  <c r="I53" i="2" s="1"/>
  <c r="F52" i="2"/>
  <c r="H52" i="2" s="1"/>
  <c r="I52" i="2" s="1"/>
  <c r="H51" i="2"/>
  <c r="I51" i="2" s="1"/>
  <c r="F51" i="2"/>
  <c r="G51" i="2" s="1"/>
  <c r="H48" i="2"/>
  <c r="I48" i="2" s="1"/>
  <c r="F48" i="2"/>
  <c r="G48" i="2" s="1"/>
  <c r="H47" i="2"/>
  <c r="I47" i="2" s="1"/>
  <c r="F47" i="2"/>
  <c r="G47" i="2" s="1"/>
  <c r="I46" i="2"/>
  <c r="F46" i="2"/>
  <c r="G46" i="2" s="1"/>
  <c r="F45" i="2"/>
  <c r="H45" i="2" s="1"/>
  <c r="I45" i="2" s="1"/>
  <c r="F44" i="2"/>
  <c r="H44" i="2" s="1"/>
  <c r="I44" i="2" s="1"/>
  <c r="F43" i="2"/>
  <c r="H43" i="2" s="1"/>
  <c r="I43" i="2" s="1"/>
  <c r="F42" i="2"/>
  <c r="H42" i="2" s="1"/>
  <c r="I42" i="2" s="1"/>
  <c r="F41" i="2"/>
  <c r="H41" i="2" s="1"/>
  <c r="I41" i="2" s="1"/>
  <c r="F16" i="2"/>
  <c r="H16" i="2" s="1"/>
  <c r="I16" i="2" s="1"/>
  <c r="F38" i="2"/>
  <c r="F37" i="2"/>
  <c r="H37" i="2" s="1"/>
  <c r="I37" i="2" s="1"/>
  <c r="F33" i="2"/>
  <c r="H33" i="2" s="1"/>
  <c r="I33" i="2" s="1"/>
  <c r="F32" i="2"/>
  <c r="H32" i="2" s="1"/>
  <c r="I32" i="2" s="1"/>
  <c r="F31" i="2"/>
  <c r="H31" i="2" s="1"/>
  <c r="I31" i="2" s="1"/>
  <c r="F29" i="2"/>
  <c r="H29" i="2" s="1"/>
  <c r="I29" i="2" s="1"/>
  <c r="F28" i="2"/>
  <c r="H28" i="2" s="1"/>
  <c r="I28" i="2" s="1"/>
  <c r="F27" i="2"/>
  <c r="H27" i="2" s="1"/>
  <c r="I27" i="2" s="1"/>
  <c r="F26" i="2"/>
  <c r="H26" i="2" s="1"/>
  <c r="I26" i="2" s="1"/>
  <c r="F23" i="2"/>
  <c r="G23" i="2" s="1"/>
  <c r="H50" i="2"/>
  <c r="I50" i="2" s="1"/>
  <c r="F50" i="2"/>
  <c r="G50" i="2" s="1"/>
  <c r="F21" i="2"/>
  <c r="H21" i="2" s="1"/>
  <c r="I21" i="2" s="1"/>
  <c r="F19" i="2"/>
  <c r="G19" i="2" s="1"/>
  <c r="F18" i="2"/>
  <c r="H18" i="2" s="1"/>
  <c r="I18" i="2" s="1"/>
  <c r="F17" i="2"/>
  <c r="G17" i="2" s="1"/>
  <c r="F15" i="2"/>
  <c r="H15" i="2" s="1"/>
  <c r="I15" i="2" s="1"/>
  <c r="F14" i="2"/>
  <c r="G14" i="2" s="1"/>
  <c r="F13" i="2"/>
  <c r="G13" i="2" s="1"/>
  <c r="F9" i="2"/>
  <c r="H9" i="2" s="1"/>
  <c r="I9" i="2" s="1"/>
  <c r="F8" i="2"/>
  <c r="H8" i="2" s="1"/>
  <c r="F7" i="2"/>
  <c r="G7" i="2" s="1"/>
  <c r="F6" i="2"/>
  <c r="H6" i="2" s="1"/>
  <c r="I6" i="2" s="1"/>
  <c r="E5" i="2"/>
  <c r="D5" i="2"/>
  <c r="C5" i="2"/>
  <c r="H50" i="1"/>
  <c r="F51" i="1"/>
  <c r="F52" i="1"/>
  <c r="H52" i="1" s="1"/>
  <c r="I52" i="1" s="1"/>
  <c r="H38" i="2" l="1"/>
  <c r="I38" i="2" s="1"/>
  <c r="G38" i="2"/>
  <c r="G8" i="2"/>
  <c r="G52" i="2"/>
  <c r="G6" i="2"/>
  <c r="H19" i="2"/>
  <c r="I19" i="2" s="1"/>
  <c r="I8" i="2"/>
  <c r="G10" i="2"/>
  <c r="G11" i="2"/>
  <c r="G12" i="2"/>
  <c r="G58" i="2"/>
  <c r="G43" i="2"/>
  <c r="G18" i="2"/>
  <c r="H13" i="2"/>
  <c r="I13" i="2" s="1"/>
  <c r="G15" i="2"/>
  <c r="G45" i="2"/>
  <c r="G56" i="2"/>
  <c r="H7" i="2"/>
  <c r="I7" i="2" s="1"/>
  <c r="G54" i="2"/>
  <c r="G27" i="2"/>
  <c r="G28" i="2"/>
  <c r="G33" i="2"/>
  <c r="G16" i="2"/>
  <c r="G41" i="2"/>
  <c r="G44" i="2"/>
  <c r="H17" i="2"/>
  <c r="I17" i="2" s="1"/>
  <c r="G21" i="2"/>
  <c r="H14" i="2"/>
  <c r="I14" i="2" s="1"/>
  <c r="H23" i="2"/>
  <c r="I23" i="2" s="1"/>
  <c r="G26" i="2"/>
  <c r="G29" i="2"/>
  <c r="G32" i="2"/>
  <c r="G37" i="2"/>
  <c r="F5" i="2"/>
  <c r="G9" i="2"/>
  <c r="G31" i="2"/>
  <c r="G42" i="2"/>
  <c r="G53" i="2"/>
  <c r="G55" i="2"/>
  <c r="G57" i="2"/>
  <c r="G59" i="2"/>
  <c r="G52" i="1"/>
  <c r="F11" i="1"/>
  <c r="H11" i="1" s="1"/>
  <c r="I11" i="1" s="1"/>
  <c r="E6" i="1"/>
  <c r="H5" i="2" l="1"/>
  <c r="I5" i="2" s="1"/>
  <c r="G11" i="1"/>
  <c r="F16" i="1"/>
  <c r="H16" i="1" s="1"/>
  <c r="I16" i="1" s="1"/>
  <c r="G16" i="1" l="1"/>
  <c r="F59" i="1" l="1"/>
  <c r="H46" i="1" l="1"/>
  <c r="I46" i="1" s="1"/>
  <c r="F46" i="1"/>
  <c r="G46" i="1" s="1"/>
  <c r="H47" i="1"/>
  <c r="I47" i="1" s="1"/>
  <c r="F47" i="1"/>
  <c r="G47" i="1" s="1"/>
  <c r="H48" i="1"/>
  <c r="I48" i="1" s="1"/>
  <c r="F48" i="1"/>
  <c r="G48" i="1" s="1"/>
  <c r="F14" i="1"/>
  <c r="H14" i="1" s="1"/>
  <c r="I14" i="1" s="1"/>
  <c r="F41" i="1"/>
  <c r="H41" i="1" s="1"/>
  <c r="I41" i="1" s="1"/>
  <c r="F25" i="1"/>
  <c r="H25" i="1" s="1"/>
  <c r="I25" i="1" s="1"/>
  <c r="F28" i="1"/>
  <c r="H28" i="1" s="1"/>
  <c r="I28" i="1" s="1"/>
  <c r="F27" i="1"/>
  <c r="G27" i="1" s="1"/>
  <c r="F17" i="1"/>
  <c r="G17" i="1" s="1"/>
  <c r="H51" i="1"/>
  <c r="I51" i="1" s="1"/>
  <c r="G14" i="1" l="1"/>
  <c r="G25" i="1"/>
  <c r="H27" i="1"/>
  <c r="I27" i="1" s="1"/>
  <c r="G41" i="1"/>
  <c r="G28" i="1"/>
  <c r="H17" i="1"/>
  <c r="I17" i="1" s="1"/>
  <c r="G51" i="1"/>
  <c r="I50" i="1" l="1"/>
  <c r="F50" i="1"/>
  <c r="G50" i="1" s="1"/>
  <c r="F40" i="1"/>
  <c r="H40" i="1" s="1"/>
  <c r="I40" i="1" s="1"/>
  <c r="F31" i="1"/>
  <c r="H31" i="1" s="1"/>
  <c r="I31" i="1" s="1"/>
  <c r="G40" i="1" l="1"/>
  <c r="G31" i="1"/>
  <c r="F29" i="1" l="1"/>
  <c r="H29" i="1" s="1"/>
  <c r="I29" i="1" s="1"/>
  <c r="H49" i="1"/>
  <c r="I49" i="1" s="1"/>
  <c r="F49" i="1"/>
  <c r="G49" i="1" s="1"/>
  <c r="F12" i="1"/>
  <c r="H12" i="1" s="1"/>
  <c r="I12" i="1" s="1"/>
  <c r="F22" i="1"/>
  <c r="H22" i="1" s="1"/>
  <c r="I22" i="1" s="1"/>
  <c r="F44" i="1"/>
  <c r="G44" i="1" s="1"/>
  <c r="F39" i="1"/>
  <c r="H39" i="1" s="1"/>
  <c r="F26" i="1"/>
  <c r="G26" i="1" s="1"/>
  <c r="F58" i="1"/>
  <c r="H58" i="1" s="1"/>
  <c r="I58" i="1" s="1"/>
  <c r="F15" i="1"/>
  <c r="H24" i="1"/>
  <c r="F36" i="1"/>
  <c r="H36" i="1" s="1"/>
  <c r="I36" i="1" s="1"/>
  <c r="F35" i="1"/>
  <c r="H35" i="1" s="1"/>
  <c r="I35" i="1" s="1"/>
  <c r="G29" i="1" l="1"/>
  <c r="G12" i="1"/>
  <c r="G22" i="1"/>
  <c r="H44" i="1"/>
  <c r="I44" i="1" s="1"/>
  <c r="H26" i="1"/>
  <c r="I26" i="1" s="1"/>
  <c r="I39" i="1"/>
  <c r="G39" i="1"/>
  <c r="G58" i="1"/>
  <c r="G35" i="1"/>
  <c r="G36" i="1"/>
  <c r="F54" i="1" l="1"/>
  <c r="H54" i="1" l="1"/>
  <c r="I54" i="1" s="1"/>
  <c r="G54" i="1"/>
  <c r="F30" i="1"/>
  <c r="H30" i="1" s="1"/>
  <c r="I30" i="1" s="1"/>
  <c r="C6" i="1"/>
  <c r="D6" i="1"/>
  <c r="F42" i="1"/>
  <c r="F38" i="1"/>
  <c r="F37" i="1"/>
  <c r="F61" i="1"/>
  <c r="H61" i="1" s="1"/>
  <c r="I61" i="1" s="1"/>
  <c r="F60" i="1"/>
  <c r="H60" i="1" s="1"/>
  <c r="I60" i="1" s="1"/>
  <c r="F57" i="1"/>
  <c r="H57" i="1" s="1"/>
  <c r="I57" i="1" s="1"/>
  <c r="F56" i="1"/>
  <c r="G56" i="1" s="1"/>
  <c r="F55" i="1"/>
  <c r="H55" i="1" s="1"/>
  <c r="I55" i="1" s="1"/>
  <c r="F34" i="1"/>
  <c r="F33" i="1"/>
  <c r="F32" i="1"/>
  <c r="F45" i="1"/>
  <c r="H45" i="1" s="1"/>
  <c r="F24" i="1"/>
  <c r="G24" i="1" s="1"/>
  <c r="F43" i="1"/>
  <c r="H43" i="1" s="1"/>
  <c r="I43" i="1" s="1"/>
  <c r="F23" i="1"/>
  <c r="H23" i="1" s="1"/>
  <c r="I23" i="1" s="1"/>
  <c r="F21" i="1"/>
  <c r="F20" i="1"/>
  <c r="G20" i="1" s="1"/>
  <c r="F19" i="1"/>
  <c r="H19" i="1" s="1"/>
  <c r="I19" i="1" s="1"/>
  <c r="F18" i="1"/>
  <c r="F13" i="1"/>
  <c r="F10" i="1"/>
  <c r="F9" i="1"/>
  <c r="F8" i="1"/>
  <c r="G8" i="1" s="1"/>
  <c r="F7" i="1"/>
  <c r="G7" i="1" s="1"/>
  <c r="H9" i="1" l="1"/>
  <c r="I9" i="1" s="1"/>
  <c r="G9" i="1"/>
  <c r="G57" i="1"/>
  <c r="H7" i="1"/>
  <c r="I7" i="1" s="1"/>
  <c r="G30" i="1"/>
  <c r="F6" i="1"/>
  <c r="H20" i="1"/>
  <c r="I20" i="1" s="1"/>
  <c r="H8" i="1"/>
  <c r="I8" i="1" s="1"/>
  <c r="G19" i="1"/>
  <c r="G43" i="1"/>
  <c r="G55" i="1"/>
  <c r="H56" i="1"/>
  <c r="I56" i="1" s="1"/>
  <c r="G23" i="1"/>
  <c r="G61" i="1"/>
  <c r="G60" i="1"/>
  <c r="I24" i="1"/>
  <c r="G59" i="1"/>
  <c r="G34" i="1"/>
  <c r="H18" i="1"/>
  <c r="I18" i="1" s="1"/>
  <c r="I45" i="1"/>
  <c r="H10" i="1" l="1"/>
  <c r="I10" i="1" s="1"/>
  <c r="G10" i="1"/>
  <c r="H15" i="1"/>
  <c r="I15" i="1" s="1"/>
  <c r="G15" i="1"/>
  <c r="G21" i="1"/>
  <c r="H21" i="1"/>
  <c r="I21" i="1" s="1"/>
  <c r="H33" i="1"/>
  <c r="I33" i="1" s="1"/>
  <c r="G33" i="1"/>
  <c r="G32" i="1"/>
  <c r="H59" i="1"/>
  <c r="I59" i="1" s="1"/>
  <c r="H34" i="1"/>
  <c r="I34" i="1" s="1"/>
  <c r="G45" i="1"/>
  <c r="G18" i="1"/>
  <c r="G42" i="1"/>
  <c r="G38" i="1"/>
  <c r="G37" i="1"/>
  <c r="G13" i="1" l="1"/>
  <c r="H38" i="1"/>
  <c r="I38" i="1" s="1"/>
  <c r="H42" i="1"/>
  <c r="I42" i="1" s="1"/>
  <c r="H37" i="1"/>
  <c r="I37" i="1" s="1"/>
  <c r="H32" i="1"/>
  <c r="I32" i="1" s="1"/>
  <c r="H13" i="1"/>
  <c r="I13" i="1" s="1"/>
  <c r="H6" i="1" l="1"/>
  <c r="I6" i="1" s="1"/>
</calcChain>
</file>

<file path=xl/comments1.xml><?xml version="1.0" encoding="utf-8"?>
<comments xmlns="http://schemas.openxmlformats.org/spreadsheetml/2006/main">
  <authors>
    <author>Acer</author>
    <author>slhs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B35" authorId="1">
      <text>
        <r>
          <rPr>
            <b/>
            <sz val="9"/>
            <color indexed="81"/>
            <rFont val="Tahoma"/>
            <family val="2"/>
          </rPr>
          <t>slhs: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1">
      <text>
        <r>
          <rPr>
            <b/>
            <sz val="9"/>
            <color indexed="81"/>
            <rFont val="Tahoma"/>
            <family val="2"/>
          </rPr>
          <t>slhs: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D51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</commentList>
</comments>
</file>

<file path=xl/comments2.xml><?xml version="1.0" encoding="utf-8"?>
<comments xmlns="http://schemas.openxmlformats.org/spreadsheetml/2006/main">
  <authors>
    <author>Acer</author>
    <author>slhs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B37" authorId="1">
      <text>
        <r>
          <rPr>
            <b/>
            <sz val="9"/>
            <color indexed="81"/>
            <rFont val="Tahoma"/>
            <family val="2"/>
          </rPr>
          <t>slhs: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</commentList>
</comments>
</file>

<file path=xl/comments3.xml><?xml version="1.0" encoding="utf-8"?>
<comments xmlns="http://schemas.openxmlformats.org/spreadsheetml/2006/main">
  <authors>
    <author>Acer</author>
    <author>slhs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B23" authorId="1">
      <text>
        <r>
          <rPr>
            <b/>
            <sz val="9"/>
            <color indexed="81"/>
            <rFont val="Tahoma"/>
            <family val="2"/>
          </rPr>
          <t>slhs: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控帳實支數</t>
        </r>
        <r>
          <rPr>
            <sz val="9"/>
            <color indexed="81"/>
            <rFont val="Tahoma"/>
            <family val="2"/>
          </rPr>
          <t>104.2</t>
        </r>
        <r>
          <rPr>
            <sz val="9"/>
            <color indexed="81"/>
            <rFont val="細明體"/>
            <family val="3"/>
            <charset val="136"/>
          </rPr>
          <t>支481,769</t>
        </r>
      </text>
    </comment>
  </commentList>
</comments>
</file>

<file path=xl/sharedStrings.xml><?xml version="1.0" encoding="utf-8"?>
<sst xmlns="http://schemas.openxmlformats.org/spreadsheetml/2006/main" count="447" uniqueCount="252">
  <si>
    <t>編號</t>
    <phoneticPr fontId="4" type="noConversion"/>
  </si>
  <si>
    <t>項目</t>
    <phoneticPr fontId="4" type="noConversion"/>
  </si>
  <si>
    <t>預算數</t>
    <phoneticPr fontId="4" type="noConversion"/>
  </si>
  <si>
    <t>執     行     數</t>
    <phoneticPr fontId="4" type="noConversion"/>
  </si>
  <si>
    <t xml:space="preserve">執行數占預算數%
</t>
    <phoneticPr fontId="4" type="noConversion"/>
  </si>
  <si>
    <t>未執行數</t>
    <phoneticPr fontId="4" type="noConversion"/>
  </si>
  <si>
    <t>承辦單位</t>
    <phoneticPr fontId="4" type="noConversion"/>
  </si>
  <si>
    <t>備註</t>
    <phoneticPr fontId="4" type="noConversion"/>
  </si>
  <si>
    <t>合計</t>
    <phoneticPr fontId="4" type="noConversion"/>
  </si>
  <si>
    <t>預定完
成日期</t>
    <phoneticPr fontId="4" type="noConversion"/>
  </si>
  <si>
    <t>合       計</t>
    <phoneticPr fontId="4" type="noConversion"/>
  </si>
  <si>
    <t>106年1-7月105-4認識技職教育均質化概算表-資本門</t>
    <phoneticPr fontId="4" type="noConversion"/>
  </si>
  <si>
    <t>學務處106.07.31</t>
    <phoneticPr fontId="3" type="noConversion"/>
  </si>
  <si>
    <t>106年1-7月優質化經費-經常門</t>
    <phoneticPr fontId="3" type="noConversion"/>
  </si>
  <si>
    <t>106年1-7月優質化經費-資本門</t>
    <phoneticPr fontId="3" type="noConversion"/>
  </si>
  <si>
    <t>106.07.31</t>
    <phoneticPr fontId="4" type="noConversion"/>
  </si>
  <si>
    <t>106.07.31</t>
    <phoneticPr fontId="3" type="noConversion"/>
  </si>
  <si>
    <t>106年教育部補助特教班暨約僱職輔員經費-經常門</t>
    <phoneticPr fontId="3" type="noConversion"/>
  </si>
  <si>
    <t>106年教育部補助特教班暨約僱職輔員經費-資本門</t>
    <phoneticPr fontId="3" type="noConversion"/>
  </si>
  <si>
    <t xml:space="preserve">106年度高級中等學校辦理國際教育旅行 </t>
    <phoneticPr fontId="3" type="noConversion"/>
  </si>
  <si>
    <t>特教組106.07.31</t>
    <phoneticPr fontId="3" type="noConversion"/>
  </si>
  <si>
    <t>圖書館106.07.31</t>
    <phoneticPr fontId="3" type="noConversion"/>
  </si>
  <si>
    <t>CB5AA6 105年度讀卡機設備採購案</t>
    <phoneticPr fontId="3" type="noConversion"/>
  </si>
  <si>
    <t>CB5AB1 105年度網路佈線工程及專科教室門禁管理系統經費</t>
    <phoneticPr fontId="3" type="noConversion"/>
  </si>
  <si>
    <t>CF6108 106年國際教育旅行經費補助(局款)</t>
    <phoneticPr fontId="4" type="noConversion"/>
  </si>
  <si>
    <t>資訊組106.07.31</t>
    <phoneticPr fontId="3" type="noConversion"/>
  </si>
  <si>
    <t>CB6205 106學年度特色招生專業群科甄選入學考試</t>
    <phoneticPr fontId="3" type="noConversion"/>
  </si>
  <si>
    <t>圖書館106.07.31</t>
    <phoneticPr fontId="4" type="noConversion"/>
  </si>
  <si>
    <t>CF6202 技藝(能)競賽選手培訓費</t>
    <phoneticPr fontId="3" type="noConversion"/>
  </si>
  <si>
    <t>JA5C21-105教專評鑑經費</t>
    <phoneticPr fontId="3" type="noConversion"/>
  </si>
  <si>
    <t>體育組106.11.30</t>
    <phoneticPr fontId="3" type="noConversion"/>
  </si>
  <si>
    <t>106年基層訓練站補助經費-壘球</t>
    <phoneticPr fontId="3" type="noConversion"/>
  </si>
  <si>
    <t>106年基層訓練站補助經費-柔道</t>
    <phoneticPr fontId="3" type="noConversion"/>
  </si>
  <si>
    <t>實研組106.07.31</t>
    <phoneticPr fontId="3" type="noConversion"/>
  </si>
  <si>
    <t>臺北市高職英文優良試題徵選經費</t>
    <phoneticPr fontId="4" type="noConversion"/>
  </si>
  <si>
    <t xml:space="preserve">友善校園亮麗圍籬賠償金-郭思汎 </t>
    <phoneticPr fontId="3" type="noConversion"/>
  </si>
  <si>
    <t>體育組106.07.31</t>
    <phoneticPr fontId="3" type="noConversion"/>
  </si>
  <si>
    <t>105學年第2學期轉學考</t>
    <phoneticPr fontId="3" type="noConversion"/>
  </si>
  <si>
    <t>註冊組106.07.31</t>
    <phoneticPr fontId="3" type="noConversion"/>
  </si>
  <si>
    <t>總務處106.07.31</t>
    <phoneticPr fontId="3" type="noConversion"/>
  </si>
  <si>
    <t>總務處106.04.30</t>
    <phoneticPr fontId="3" type="noConversion"/>
  </si>
  <si>
    <t>增設綜合職能班清潔服務科教室整修經費</t>
    <phoneticPr fontId="3" type="noConversion"/>
  </si>
  <si>
    <t xml:space="preserve">活動中心休息室整修工程費用 </t>
    <phoneticPr fontId="3" type="noConversion"/>
  </si>
  <si>
    <t>105/12/30撥入</t>
    <phoneticPr fontId="3" type="noConversion"/>
  </si>
  <si>
    <t>3/24撥入</t>
    <phoneticPr fontId="3" type="noConversion"/>
  </si>
  <si>
    <t>特教組106.12.31</t>
    <phoneticPr fontId="3" type="noConversion"/>
  </si>
  <si>
    <t>註冊組106.07.31</t>
    <phoneticPr fontId="3" type="noConversion"/>
  </si>
  <si>
    <t>體育組106.11.30</t>
    <phoneticPr fontId="3" type="noConversion"/>
  </si>
  <si>
    <t>CF6507 106年臺北市政府學生畫廊參展活動經費</t>
    <phoneticPr fontId="3" type="noConversion"/>
  </si>
  <si>
    <t>學活組106.07.31</t>
    <phoneticPr fontId="3" type="noConversion"/>
  </si>
  <si>
    <t>CF6903 106年高級中等以下學校防災校園建置計畫經費(局補助款)</t>
    <phoneticPr fontId="3" type="noConversion"/>
  </si>
  <si>
    <t>JA6901 106 教育部防災學校補助</t>
    <phoneticPr fontId="3" type="noConversion"/>
  </si>
  <si>
    <t>3/20撥入</t>
    <phoneticPr fontId="3" type="noConversion"/>
  </si>
  <si>
    <t>3/20撥入</t>
    <phoneticPr fontId="3" type="noConversion"/>
  </si>
  <si>
    <t>4/12撥入</t>
    <phoneticPr fontId="3" type="noConversion"/>
  </si>
  <si>
    <t>3/6撥入</t>
    <phoneticPr fontId="3" type="noConversion"/>
  </si>
  <si>
    <t>3/23撥入</t>
    <phoneticPr fontId="3" type="noConversion"/>
  </si>
  <si>
    <t>1/13撥入</t>
    <phoneticPr fontId="3" type="noConversion"/>
  </si>
  <si>
    <t>3/30撥入</t>
    <phoneticPr fontId="3" type="noConversion"/>
  </si>
  <si>
    <t>4/6撥入</t>
    <phoneticPr fontId="3" type="noConversion"/>
  </si>
  <si>
    <t xml:space="preserve">未執行數占預算數%
</t>
    <phoneticPr fontId="4" type="noConversion"/>
  </si>
  <si>
    <t>實習處106.07.31</t>
    <phoneticPr fontId="3" type="noConversion"/>
  </si>
  <si>
    <t>106年度高職學生技術獎競賽各項費用</t>
    <phoneticPr fontId="3" type="noConversion"/>
  </si>
  <si>
    <t>實習處106.11.30</t>
    <phoneticPr fontId="3" type="noConversion"/>
  </si>
  <si>
    <t>106學年四技二專統一入學測驗費用</t>
    <phoneticPr fontId="3" type="noConversion"/>
  </si>
  <si>
    <t>5/3撥入</t>
    <phoneticPr fontId="3" type="noConversion"/>
  </si>
  <si>
    <t>輔導室106.12.8</t>
    <phoneticPr fontId="3" type="noConversion"/>
  </si>
  <si>
    <t>檢附成果報告與實際支用明細表辦理核銷</t>
    <phoneticPr fontId="3" type="noConversion"/>
  </si>
  <si>
    <t>106年度高中等專業群科專任教師公民營機構研習</t>
    <phoneticPr fontId="3" type="noConversion"/>
  </si>
  <si>
    <t>實習處106.07.13</t>
    <phoneticPr fontId="3" type="noConversion"/>
  </si>
  <si>
    <t>KD0162 高職學生創意閱讀研習營(南港高工撥入)</t>
    <phoneticPr fontId="3" type="noConversion"/>
  </si>
  <si>
    <t>校園無障礙環境設施改善 工程</t>
    <phoneticPr fontId="3" type="noConversion"/>
  </si>
  <si>
    <t>俟竣工後經費核撥,目前檢陳採購需求中</t>
    <phoneticPr fontId="3" type="noConversion"/>
  </si>
  <si>
    <t>106年度學生家長及春暉志工反毒宣導活動</t>
    <phoneticPr fontId="3" type="noConversion"/>
  </si>
  <si>
    <t>教官室</t>
    <phoneticPr fontId="3" type="noConversion"/>
  </si>
  <si>
    <t>CB6263 106年認輔小團體</t>
    <phoneticPr fontId="3" type="noConversion"/>
  </si>
  <si>
    <t>CB6265 教師進階輔導知能研習</t>
    <phoneticPr fontId="3" type="noConversion"/>
  </si>
  <si>
    <t>教學組106.11.30</t>
    <phoneticPr fontId="3" type="noConversion"/>
  </si>
  <si>
    <t>CB6A20 一般性補助款指定辦理項目-資訊設備與網路維運</t>
    <phoneticPr fontId="3" type="noConversion"/>
  </si>
  <si>
    <t xml:space="preserve">CF6502106學年度增設綜合職能班經費 </t>
    <phoneticPr fontId="3" type="noConversion"/>
  </si>
  <si>
    <t>105學年度補助各校約用運動傷害防護員巡迴服務試行計畫-經常門</t>
    <phoneticPr fontId="3" type="noConversion"/>
  </si>
  <si>
    <t>實研組106.07.31</t>
    <phoneticPr fontId="3" type="noConversion"/>
  </si>
  <si>
    <t>106學年四技二專甄選入學報名作業系統試用及作業演練費</t>
    <phoneticPr fontId="3" type="noConversion"/>
  </si>
  <si>
    <t>4/11撥入</t>
    <phoneticPr fontId="3" type="noConversion"/>
  </si>
  <si>
    <t>4/5撥入</t>
    <phoneticPr fontId="3" type="noConversion"/>
  </si>
  <si>
    <t>教學組106.06.30</t>
    <phoneticPr fontId="3" type="noConversion"/>
  </si>
  <si>
    <t>實習處106.06.30</t>
    <phoneticPr fontId="3" type="noConversion"/>
  </si>
  <si>
    <t>商業季</t>
    <phoneticPr fontId="3" type="noConversion"/>
  </si>
  <si>
    <t>CB6715106年度發展三級棒球及女壘學校補助</t>
    <phoneticPr fontId="3" type="noConversion"/>
  </si>
  <si>
    <t>5/22撥入</t>
    <phoneticPr fontId="3" type="noConversion"/>
  </si>
  <si>
    <t>新加坡體驗學習活動費</t>
    <phoneticPr fontId="4" type="noConversion"/>
  </si>
  <si>
    <t>簽證數</t>
    <phoneticPr fontId="4" type="noConversion"/>
  </si>
  <si>
    <t>實支數</t>
    <phoneticPr fontId="4" type="noConversion"/>
  </si>
  <si>
    <t>105學年度補助各校約用運動傷害防護員巡迴服務試行計畫-資本門</t>
    <phoneticPr fontId="3" type="noConversion"/>
  </si>
  <si>
    <t>工程標餘款</t>
    <phoneticPr fontId="3" type="noConversion"/>
  </si>
  <si>
    <t>CB6A38106年教育網路中心設備採購案</t>
    <phoneticPr fontId="3" type="noConversion"/>
  </si>
  <si>
    <t>7/11撥入</t>
    <phoneticPr fontId="3" type="noConversion"/>
  </si>
  <si>
    <t>製表日期：106年7月20日</t>
    <phoneticPr fontId="4" type="noConversion"/>
  </si>
  <si>
    <t>總務處106.11.30</t>
    <phoneticPr fontId="3" type="noConversion"/>
  </si>
  <si>
    <t>經營組106.08.31</t>
    <phoneticPr fontId="3" type="noConversion"/>
  </si>
  <si>
    <t>總務處106.07.31</t>
    <phoneticPr fontId="3" type="noConversion"/>
  </si>
  <si>
    <t>6/29撥入</t>
    <phoneticPr fontId="3" type="noConversion"/>
  </si>
  <si>
    <t>剩餘款已繳回</t>
    <phoneticPr fontId="3" type="noConversion"/>
  </si>
  <si>
    <t>教務處106.08.31</t>
    <phoneticPr fontId="4" type="noConversion"/>
  </si>
  <si>
    <t>CB6229 105-2 學習扶助</t>
    <phoneticPr fontId="3" type="noConversion"/>
  </si>
  <si>
    <t>7/6撥入</t>
    <phoneticPr fontId="3" type="noConversion"/>
  </si>
  <si>
    <t xml:space="preserve">CB6550 106年1-6月特教助理員局款 </t>
    <phoneticPr fontId="3" type="noConversion"/>
  </si>
  <si>
    <t>6/22撥入</t>
    <phoneticPr fontId="3" type="noConversion"/>
  </si>
  <si>
    <t>CB6715 106年度發展三級棒球及女壘學校補助</t>
    <phoneticPr fontId="3" type="noConversion"/>
  </si>
  <si>
    <t>體育組106.12.31</t>
    <phoneticPr fontId="3" type="noConversion"/>
  </si>
  <si>
    <t>CB6756 暑期體育訓練營</t>
    <phoneticPr fontId="3" type="noConversion"/>
  </si>
  <si>
    <t>體育組106.8.31</t>
    <phoneticPr fontId="3" type="noConversion"/>
  </si>
  <si>
    <t>6/20撥入</t>
    <phoneticPr fontId="3" type="noConversion"/>
  </si>
  <si>
    <t>5/22撥入</t>
    <phoneticPr fontId="3" type="noConversion"/>
  </si>
  <si>
    <t>4/19撥入</t>
    <phoneticPr fontId="3" type="noConversion"/>
  </si>
  <si>
    <t xml:space="preserve">CB6A68增置專任專業輔導人員電腦 </t>
    <phoneticPr fontId="3" type="noConversion"/>
  </si>
  <si>
    <t>CF6710 106年度小田園教育體驗學習實施計畫補助</t>
    <phoneticPr fontId="3" type="noConversion"/>
  </si>
  <si>
    <t>6/9撥入</t>
    <phoneticPr fontId="3" type="noConversion"/>
  </si>
  <si>
    <t>衛生組106.11.30</t>
    <phoneticPr fontId="3" type="noConversion"/>
  </si>
  <si>
    <t>教務處106.07.31</t>
    <phoneticPr fontId="3" type="noConversion"/>
  </si>
  <si>
    <t>5/18,6/9撥入</t>
    <phoneticPr fontId="3" type="noConversion"/>
  </si>
  <si>
    <t>KD0077 國中會考考場事務經費</t>
    <phoneticPr fontId="3" type="noConversion"/>
  </si>
  <si>
    <t>事務組106.11.30</t>
    <phoneticPr fontId="3" type="noConversion"/>
  </si>
  <si>
    <t>工程標餘款</t>
    <phoneticPr fontId="3" type="noConversion"/>
  </si>
  <si>
    <t>經費剩餘款應移回</t>
    <phoneticPr fontId="3" type="noConversion"/>
  </si>
  <si>
    <t>剩餘款應移回</t>
    <phoneticPr fontId="3" type="noConversion"/>
  </si>
  <si>
    <t>剩餘款人事費41,557已移回</t>
    <phoneticPr fontId="3" type="noConversion"/>
  </si>
  <si>
    <t>標餘款</t>
    <phoneticPr fontId="3" type="noConversion"/>
  </si>
  <si>
    <t>KD0186 臺北市105學年高職學生暑期英語夏令營經費(內工撥入)</t>
    <phoneticPr fontId="3" type="noConversion"/>
  </si>
  <si>
    <t>KD0182 全國高級中等學校設計群106年專題及創意製作競賽決算</t>
    <phoneticPr fontId="3" type="noConversion"/>
  </si>
  <si>
    <t>實習處106.07.31</t>
    <phoneticPr fontId="3" type="noConversion"/>
  </si>
  <si>
    <t>實習處</t>
    <phoneticPr fontId="3" type="noConversion"/>
  </si>
  <si>
    <t>5/16撥入</t>
    <phoneticPr fontId="3" type="noConversion"/>
  </si>
  <si>
    <t>6/27撥入</t>
    <phoneticPr fontId="3" type="noConversion"/>
  </si>
  <si>
    <t>KD0163 基層訓練站補助經費-田徑</t>
    <phoneticPr fontId="4" type="noConversion"/>
  </si>
  <si>
    <t>計畫期程7/11-7/13</t>
    <phoneticPr fontId="3" type="noConversion"/>
  </si>
  <si>
    <t>3/23撥入,11/30結案</t>
    <phoneticPr fontId="3" type="noConversion"/>
  </si>
  <si>
    <t>CB5566 105年高中職特殊教
育輔導團不足經費</t>
    <phoneticPr fontId="3" type="noConversion"/>
  </si>
  <si>
    <t>1/18撥入(剩餘款預計9月中移回教育局)</t>
    <phoneticPr fontId="3" type="noConversion"/>
  </si>
  <si>
    <t>課程先鋒學校試辦計畫</t>
    <phoneticPr fontId="3" type="noConversion"/>
  </si>
  <si>
    <t>12/10前檢送實際支用明細表送松山家商結案</t>
    <phoneticPr fontId="3" type="noConversion"/>
  </si>
  <si>
    <t>已於9/7移回剩餘經費</t>
    <phoneticPr fontId="3" type="noConversion"/>
  </si>
  <si>
    <t>臺北市立士林高級商業職業學校
106年度受託及代辦業務列管案件明細表</t>
    <phoneticPr fontId="4" type="noConversion"/>
  </si>
  <si>
    <t>結案程序</t>
    <phoneticPr fontId="3" type="noConversion"/>
  </si>
  <si>
    <t>105網路佈線工程及專科教室門禁管理系統設備經費</t>
    <phoneticPr fontId="3" type="noConversion"/>
  </si>
  <si>
    <t>CB6269 106-1 學習扶</t>
    <phoneticPr fontId="3" type="noConversion"/>
  </si>
  <si>
    <t>進修部教學組106.08.31</t>
    <phoneticPr fontId="4" type="noConversion"/>
  </si>
  <si>
    <t>進修部教學組107.01.31</t>
    <phoneticPr fontId="4" type="noConversion"/>
  </si>
  <si>
    <t>餘款須繳回教育局</t>
    <phoneticPr fontId="3" type="noConversion"/>
  </si>
  <si>
    <t xml:space="preserve">RA6257 105(2)學生學習扶助計畫 </t>
    <phoneticPr fontId="3" type="noConversion"/>
  </si>
  <si>
    <t>進修部教學組</t>
    <phoneticPr fontId="3" type="noConversion"/>
  </si>
  <si>
    <t>教學組106.11.30</t>
    <phoneticPr fontId="3" type="noConversion"/>
  </si>
  <si>
    <t>實習處(廣設科)106.12.10</t>
    <phoneticPr fontId="3" type="noConversion"/>
  </si>
  <si>
    <t>課程先鋒學校試辦計畫(第一期)</t>
    <phoneticPr fontId="3" type="noConversion"/>
  </si>
  <si>
    <t>臺北100教師專業實踐方案經費(第一期)</t>
    <phoneticPr fontId="3" type="noConversion"/>
  </si>
  <si>
    <t>教學組106.12.31</t>
    <phoneticPr fontId="3" type="noConversion"/>
  </si>
  <si>
    <t>教學組107.7.31</t>
    <phoneticPr fontId="3" type="noConversion"/>
  </si>
  <si>
    <t>臺北100教師專業實踐方案經費(第二期)</t>
    <phoneticPr fontId="3" type="noConversion"/>
  </si>
  <si>
    <t>CB6260 高職105(2)聯招試務工作</t>
    <phoneticPr fontId="3" type="noConversion"/>
  </si>
  <si>
    <t>計畫期程截至7/4(剩餘款不能再動用)餘款須移回南港高工</t>
    <phoneticPr fontId="3" type="noConversion"/>
  </si>
  <si>
    <t>6/27撥入</t>
    <phoneticPr fontId="3" type="noConversion"/>
  </si>
  <si>
    <t>9/12撥入</t>
    <phoneticPr fontId="3" type="noConversion"/>
  </si>
  <si>
    <t>2017年暑期市政體驗營</t>
    <phoneticPr fontId="3" type="noConversion"/>
  </si>
  <si>
    <t>設備組106.07.31</t>
    <phoneticPr fontId="3" type="noConversion"/>
  </si>
  <si>
    <t>特教組106.12.31</t>
    <phoneticPr fontId="3" type="noConversion"/>
  </si>
  <si>
    <t>輔導室106.12.8</t>
    <phoneticPr fontId="3" type="noConversion"/>
  </si>
  <si>
    <t>輔導室106.11.30</t>
    <phoneticPr fontId="3" type="noConversion"/>
  </si>
  <si>
    <t>CB6270106年度高職學生輔導資源中心及生命教育資源中心局款補助</t>
    <phoneticPr fontId="3" type="noConversion"/>
  </si>
  <si>
    <t>CB6556 106年高中職特教輔導團不足額</t>
    <phoneticPr fontId="3" type="noConversion"/>
  </si>
  <si>
    <t>8/4撥入</t>
    <phoneticPr fontId="3" type="noConversion"/>
  </si>
  <si>
    <t>體育組106.9.30</t>
    <phoneticPr fontId="3" type="noConversion"/>
  </si>
  <si>
    <t>資訊組106.09.30</t>
    <phoneticPr fontId="3" type="noConversion"/>
  </si>
  <si>
    <t>圖書館106.09.30</t>
    <phoneticPr fontId="4" type="noConversion"/>
  </si>
  <si>
    <t>實習處106.11.30</t>
    <phoneticPr fontId="3" type="noConversion"/>
  </si>
  <si>
    <t>3/23撥入</t>
    <phoneticPr fontId="3" type="noConversion"/>
  </si>
  <si>
    <t>特教組106.09.30</t>
    <phoneticPr fontId="3" type="noConversion"/>
  </si>
  <si>
    <t>CF6713 106年度學校體育發展方案體育交流活動經費</t>
    <phoneticPr fontId="3" type="noConversion"/>
  </si>
  <si>
    <t>4/28撥入</t>
    <phoneticPr fontId="3" type="noConversion"/>
  </si>
  <si>
    <t>衛生組106.11.30</t>
    <phoneticPr fontId="3" type="noConversion"/>
  </si>
  <si>
    <t>3/20撥入</t>
    <phoneticPr fontId="3" type="noConversion"/>
  </si>
  <si>
    <t>體育組106.09.30</t>
    <phoneticPr fontId="3" type="noConversion"/>
  </si>
  <si>
    <t>KD0194 2017年臺北世界大學運動會賽事經費</t>
    <phoneticPr fontId="3" type="noConversion"/>
  </si>
  <si>
    <t>學務處106.09.30</t>
    <phoneticPr fontId="3" type="noConversion"/>
  </si>
  <si>
    <t>教學組106.09.30</t>
    <phoneticPr fontId="3" type="noConversion"/>
  </si>
  <si>
    <t>KD0179 106年高職學生技術獎經費(內湖高工撥入)</t>
    <phoneticPr fontId="3" type="noConversion"/>
  </si>
  <si>
    <t>款尚未撥入,俟撥款後轉正</t>
    <phoneticPr fontId="3" type="noConversion"/>
  </si>
  <si>
    <t>KD0190 106年基層選手訓練站環境改善工程補助</t>
    <phoneticPr fontId="3" type="noConversion"/>
  </si>
  <si>
    <t>KD0193 基層選手訓練站設備更新採購案</t>
    <phoneticPr fontId="3" type="noConversion"/>
  </si>
  <si>
    <t>體育組</t>
    <phoneticPr fontId="3" type="noConversion"/>
  </si>
  <si>
    <t xml:space="preserve">KD0198 105-01體育獎勵金 </t>
    <phoneticPr fontId="3" type="noConversion"/>
  </si>
  <si>
    <t>8/16撥入</t>
    <phoneticPr fontId="3" type="noConversion"/>
  </si>
  <si>
    <t>12/10前檢送實際支用明細表送松山家商結案(款尚未撥入)</t>
    <phoneticPr fontId="3" type="noConversion"/>
  </si>
  <si>
    <t>由校內經費先行墊付(款尚未撥入)</t>
    <phoneticPr fontId="3" type="noConversion"/>
  </si>
  <si>
    <t>體育組106.11.30</t>
    <phoneticPr fontId="3" type="noConversion"/>
  </si>
  <si>
    <t>KD0197 105學年度各項學生運動聯賽補助費(中華民國高級中等學校體育總會)</t>
    <phoneticPr fontId="3" type="noConversion"/>
  </si>
  <si>
    <t>實習處106.08.31</t>
    <phoneticPr fontId="3" type="noConversion"/>
  </si>
  <si>
    <t>CB6269 106-1 學習扶學習扶助</t>
    <phoneticPr fontId="3" type="noConversion"/>
  </si>
  <si>
    <t>CB6229 105-2 學習扶助(20%局款)</t>
    <phoneticPr fontId="3" type="noConversion"/>
  </si>
  <si>
    <t xml:space="preserve">RA6257 105(2)學生學習扶助計畫(20%局款) </t>
    <phoneticPr fontId="3" type="noConversion"/>
  </si>
  <si>
    <t>4/5撥入</t>
    <phoneticPr fontId="3" type="noConversion"/>
  </si>
  <si>
    <t>KD0172 106學年四技二專甄選入學報名作業系統試用及作業演練費</t>
    <phoneticPr fontId="3" type="noConversion"/>
  </si>
  <si>
    <t>4/11撥入(已過期程)</t>
    <phoneticPr fontId="3" type="noConversion"/>
  </si>
  <si>
    <t xml:space="preserve">RA6119 106年全國在校生丙級專業技能檢定設備費 </t>
    <phoneticPr fontId="3" type="noConversion"/>
  </si>
  <si>
    <t>已於9月補辦預算</t>
    <phoneticPr fontId="3" type="noConversion"/>
  </si>
  <si>
    <t>技能檢定組106.10.31</t>
    <phoneticPr fontId="3" type="noConversion"/>
  </si>
  <si>
    <t>RA6214 友善校園動態屋樹人測驗在學生輔導工作的應用</t>
    <phoneticPr fontId="3" type="noConversion"/>
  </si>
  <si>
    <t>8/16撥入</t>
    <phoneticPr fontId="3" type="noConversion"/>
  </si>
  <si>
    <t>4/6撥入(預定9月底結案)</t>
    <phoneticPr fontId="3" type="noConversion"/>
  </si>
  <si>
    <t xml:space="preserve">RA6C21 106年度高級中等學校辦理國際教育旅行(部款) </t>
    <phoneticPr fontId="3" type="noConversion"/>
  </si>
  <si>
    <t>臺北市立士林高級商業職業學校
106年度受託及代辦業務列管案件明細表</t>
    <phoneticPr fontId="3" type="noConversion"/>
  </si>
  <si>
    <t>經費剩餘款須移回(已過期程)</t>
    <phoneticPr fontId="3" type="noConversion"/>
  </si>
  <si>
    <t>製表日期：106年9月15日</t>
    <phoneticPr fontId="3" type="noConversion"/>
  </si>
  <si>
    <t>已於9/7移回剩餘款</t>
    <phoneticPr fontId="3" type="noConversion"/>
  </si>
  <si>
    <t>3/30撥入(預定9月底結案)</t>
    <phoneticPr fontId="3" type="noConversion"/>
  </si>
  <si>
    <t>餘款須繳回教育局(預定9月底結案)</t>
    <phoneticPr fontId="3" type="noConversion"/>
  </si>
  <si>
    <t>剩餘款</t>
    <phoneticPr fontId="3" type="noConversion"/>
  </si>
  <si>
    <t>設備標餘款</t>
    <phoneticPr fontId="3" type="noConversion"/>
  </si>
  <si>
    <t>實研組106.08.31</t>
    <phoneticPr fontId="3" type="noConversion"/>
  </si>
  <si>
    <t>剩餘款10,820預計9月底移回</t>
    <phoneticPr fontId="3" type="noConversion"/>
  </si>
  <si>
    <t>7/6撥入</t>
    <phoneticPr fontId="3" type="noConversion"/>
  </si>
  <si>
    <t>編號</t>
    <phoneticPr fontId="4" type="noConversion"/>
  </si>
  <si>
    <t>項目</t>
    <phoneticPr fontId="4" type="noConversion"/>
  </si>
  <si>
    <t>預算數</t>
    <phoneticPr fontId="4" type="noConversion"/>
  </si>
  <si>
    <t>執     行     數</t>
    <phoneticPr fontId="4" type="noConversion"/>
  </si>
  <si>
    <t xml:space="preserve">執行數占預算數%
</t>
    <phoneticPr fontId="4" type="noConversion"/>
  </si>
  <si>
    <t>未執行數</t>
    <phoneticPr fontId="4" type="noConversion"/>
  </si>
  <si>
    <t xml:space="preserve">未執行數占預算數%
</t>
    <phoneticPr fontId="4" type="noConversion"/>
  </si>
  <si>
    <t>承辦單位</t>
    <phoneticPr fontId="4" type="noConversion"/>
  </si>
  <si>
    <t>結案程序</t>
    <phoneticPr fontId="3" type="noConversion"/>
  </si>
  <si>
    <t>簽證數</t>
    <phoneticPr fontId="4" type="noConversion"/>
  </si>
  <si>
    <t>實支數</t>
    <phoneticPr fontId="4" type="noConversion"/>
  </si>
  <si>
    <t>合計</t>
    <phoneticPr fontId="4" type="noConversion"/>
  </si>
  <si>
    <t>預定完
成日期</t>
    <phoneticPr fontId="4" type="noConversion"/>
  </si>
  <si>
    <t>圖書館106.12.31</t>
    <phoneticPr fontId="4" type="noConversion"/>
  </si>
  <si>
    <t>圖書館10612.31</t>
    <phoneticPr fontId="3" type="noConversion"/>
  </si>
  <si>
    <t>計畫期程7/11-7/13(款未撥入) 因人數不足 停止辦理</t>
    <phoneticPr fontId="3" type="noConversion"/>
  </si>
  <si>
    <t xml:space="preserve">105(2)合作式國中技藝教育課程開班經費 </t>
    <phoneticPr fontId="3" type="noConversion"/>
  </si>
  <si>
    <t>實習處106.12.30</t>
    <phoneticPr fontId="3" type="noConversion"/>
  </si>
  <si>
    <t>款尚未撥入</t>
    <phoneticPr fontId="3" type="noConversion"/>
  </si>
  <si>
    <t>實研組106.11.30</t>
    <phoneticPr fontId="3" type="noConversion"/>
  </si>
  <si>
    <t>由校內經費先行墊付(款尚未撥入)</t>
    <phoneticPr fontId="3" type="noConversion"/>
  </si>
  <si>
    <t>由校內經費先行墊付(款尚未撥入)</t>
    <phoneticPr fontId="3" type="noConversion"/>
  </si>
  <si>
    <t>KD2002神戶商業高校交流</t>
    <phoneticPr fontId="3" type="noConversion"/>
  </si>
  <si>
    <t>KD0039 美術比賽經費</t>
    <phoneticPr fontId="3" type="noConversion"/>
  </si>
  <si>
    <t>9/22撥入</t>
    <phoneticPr fontId="3" type="noConversion"/>
  </si>
  <si>
    <t>訓育組106.12.10</t>
    <phoneticPr fontId="3" type="noConversion"/>
  </si>
  <si>
    <t>特教組106.12.31</t>
    <phoneticPr fontId="3" type="noConversion"/>
  </si>
  <si>
    <t>CB6270 106年度高職學生輔導資源中心及生命教育資源中心局款補助</t>
    <phoneticPr fontId="3" type="noConversion"/>
  </si>
  <si>
    <t>KD0171 106學年四技二專甄選入學報名作業系統試用及作業演練費</t>
    <phoneticPr fontId="3" type="noConversion"/>
  </si>
  <si>
    <t>製表日期：106年10月2日</t>
    <phoneticPr fontId="3" type="noConversion"/>
  </si>
  <si>
    <t>教學組106.10.31</t>
    <phoneticPr fontId="3" type="noConversion"/>
  </si>
  <si>
    <t>事務組106.11.30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</si>
</sst>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m&quot;月&quot;d&quot;日&quot;"/>
  </numFmts>
  <fonts count="19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b/>
      <sz val="10"/>
      <name val="標楷體"/>
      <family val="4"/>
      <charset val="136"/>
    </font>
    <font>
      <b/>
      <sz val="11"/>
      <name val="標楷體"/>
      <family val="4"/>
      <charset val="136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rgb="FF333333"/>
      <name val="標楷體"/>
      <family val="4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/>
    <xf numFmtId="0" fontId="8" fillId="0" borderId="0" xfId="1" applyFont="1" applyFill="1" applyAlignment="1">
      <alignment horizontal="center" wrapText="1"/>
    </xf>
    <xf numFmtId="0" fontId="8" fillId="0" borderId="0" xfId="1" applyFont="1" applyFill="1"/>
    <xf numFmtId="0" fontId="8" fillId="0" borderId="0" xfId="1" applyFont="1" applyFill="1" applyAlignment="1">
      <alignment horizontal="center"/>
    </xf>
    <xf numFmtId="176" fontId="1" fillId="0" borderId="1" xfId="1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horizontal="center" vertical="center"/>
    </xf>
    <xf numFmtId="10" fontId="1" fillId="0" borderId="1" xfId="2" applyNumberFormat="1" applyFont="1" applyFill="1" applyBorder="1" applyAlignment="1">
      <alignment vertical="center"/>
    </xf>
    <xf numFmtId="0" fontId="9" fillId="0" borderId="0" xfId="1" applyFont="1" applyFill="1" applyAlignment="1">
      <alignment horizontal="center"/>
    </xf>
    <xf numFmtId="0" fontId="9" fillId="0" borderId="0" xfId="1" applyFont="1" applyFill="1"/>
    <xf numFmtId="41" fontId="1" fillId="0" borderId="1" xfId="3" applyNumberFormat="1" applyFont="1" applyFill="1" applyBorder="1" applyAlignment="1">
      <alignment horizontal="center" vertical="center"/>
    </xf>
    <xf numFmtId="41" fontId="1" fillId="0" borderId="1" xfId="1" applyNumberFormat="1" applyFont="1" applyFill="1" applyBorder="1" applyAlignment="1">
      <alignment horizontal="center" vertical="center"/>
    </xf>
    <xf numFmtId="0" fontId="10" fillId="0" borderId="0" xfId="1" applyFont="1" applyFill="1"/>
    <xf numFmtId="0" fontId="11" fillId="0" borderId="0" xfId="1" applyFont="1" applyFill="1" applyAlignment="1">
      <alignment horizontal="center"/>
    </xf>
    <xf numFmtId="0" fontId="11" fillId="0" borderId="0" xfId="1" applyFont="1" applyFill="1"/>
    <xf numFmtId="0" fontId="12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176" fontId="11" fillId="0" borderId="0" xfId="3" applyNumberFormat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0" fontId="1" fillId="0" borderId="0" xfId="1" applyNumberFormat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177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0" fontId="1" fillId="2" borderId="1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vertical="center" wrapText="1"/>
    </xf>
    <xf numFmtId="176" fontId="1" fillId="3" borderId="1" xfId="1" applyNumberFormat="1" applyFont="1" applyFill="1" applyBorder="1" applyAlignment="1">
      <alignment horizontal="center" vertical="center"/>
    </xf>
    <xf numFmtId="41" fontId="1" fillId="3" borderId="1" xfId="3" applyNumberFormat="1" applyFont="1" applyFill="1" applyBorder="1" applyAlignment="1">
      <alignment horizontal="center" vertical="center"/>
    </xf>
    <xf numFmtId="41" fontId="1" fillId="3" borderId="1" xfId="1" applyNumberFormat="1" applyFont="1" applyFill="1" applyBorder="1" applyAlignment="1">
      <alignment horizontal="center" vertical="center"/>
    </xf>
    <xf numFmtId="10" fontId="1" fillId="3" borderId="1" xfId="2" applyNumberFormat="1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/>
    </xf>
    <xf numFmtId="0" fontId="5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/>
    <xf numFmtId="0" fontId="2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42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wrapText="1"/>
    </xf>
    <xf numFmtId="0" fontId="7" fillId="0" borderId="1" xfId="1" applyFont="1" applyFill="1" applyBorder="1" applyAlignment="1">
      <alignment horizontal="left" vertical="center" wrapText="1"/>
    </xf>
    <xf numFmtId="177" fontId="7" fillId="0" borderId="1" xfId="1" applyNumberFormat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</cellXfs>
  <cellStyles count="4">
    <cellStyle name="一般" xfId="0" builtinId="0"/>
    <cellStyle name="一般 2" xfId="1"/>
    <cellStyle name="千分位 2" xfId="3"/>
    <cellStyle name="百分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2"/>
  <sheetViews>
    <sheetView workbookViewId="0">
      <selection activeCell="H8" sqref="H8:H9"/>
    </sheetView>
  </sheetViews>
  <sheetFormatPr defaultRowHeight="15.75"/>
  <cols>
    <col min="1" max="1" width="3.875" style="21" customWidth="1"/>
    <col min="2" max="2" width="23.75" style="22" customWidth="1"/>
    <col min="3" max="3" width="12.25" style="22" customWidth="1"/>
    <col min="4" max="4" width="11.875" style="23" customWidth="1"/>
    <col min="5" max="5" width="11.5" style="23" customWidth="1"/>
    <col min="6" max="6" width="11.25" style="23" customWidth="1"/>
    <col min="7" max="7" width="14" style="19" bestFit="1" customWidth="1"/>
    <col min="8" max="8" width="11.875" style="19" bestFit="1" customWidth="1"/>
    <col min="9" max="9" width="10.875" style="19" bestFit="1" customWidth="1"/>
    <col min="10" max="10" width="12.125" style="24" customWidth="1"/>
    <col min="11" max="11" width="16.875" style="24" customWidth="1"/>
    <col min="12" max="12" width="19.375" style="24" customWidth="1"/>
    <col min="13" max="13" width="43.625" style="18" customWidth="1"/>
    <col min="14" max="14" width="8.875" style="19" customWidth="1"/>
    <col min="15" max="257" width="8.875" style="20"/>
    <col min="258" max="258" width="3.875" style="20" customWidth="1"/>
    <col min="259" max="259" width="48.75" style="20" customWidth="1"/>
    <col min="260" max="260" width="12.25" style="20" customWidth="1"/>
    <col min="261" max="261" width="14" style="20" customWidth="1"/>
    <col min="262" max="263" width="13.5" style="20" customWidth="1"/>
    <col min="264" max="264" width="11" style="20" bestFit="1" customWidth="1"/>
    <col min="265" max="265" width="10.75" style="20" customWidth="1"/>
    <col min="266" max="266" width="10.875" style="20" bestFit="1" customWidth="1"/>
    <col min="267" max="267" width="12.125" style="20" customWidth="1"/>
    <col min="268" max="268" width="40.5" style="20" customWidth="1"/>
    <col min="269" max="269" width="43.625" style="20" customWidth="1"/>
    <col min="270" max="270" width="8.875" style="20" customWidth="1"/>
    <col min="271" max="513" width="8.875" style="20"/>
    <col min="514" max="514" width="3.875" style="20" customWidth="1"/>
    <col min="515" max="515" width="48.75" style="20" customWidth="1"/>
    <col min="516" max="516" width="12.25" style="20" customWidth="1"/>
    <col min="517" max="517" width="14" style="20" customWidth="1"/>
    <col min="518" max="519" width="13.5" style="20" customWidth="1"/>
    <col min="520" max="520" width="11" style="20" bestFit="1" customWidth="1"/>
    <col min="521" max="521" width="10.75" style="20" customWidth="1"/>
    <col min="522" max="522" width="10.875" style="20" bestFit="1" customWidth="1"/>
    <col min="523" max="523" width="12.125" style="20" customWidth="1"/>
    <col min="524" max="524" width="40.5" style="20" customWidth="1"/>
    <col min="525" max="525" width="43.625" style="20" customWidth="1"/>
    <col min="526" max="526" width="8.875" style="20" customWidth="1"/>
    <col min="527" max="769" width="8.875" style="20"/>
    <col min="770" max="770" width="3.875" style="20" customWidth="1"/>
    <col min="771" max="771" width="48.75" style="20" customWidth="1"/>
    <col min="772" max="772" width="12.25" style="20" customWidth="1"/>
    <col min="773" max="773" width="14" style="20" customWidth="1"/>
    <col min="774" max="775" width="13.5" style="20" customWidth="1"/>
    <col min="776" max="776" width="11" style="20" bestFit="1" customWidth="1"/>
    <col min="777" max="777" width="10.75" style="20" customWidth="1"/>
    <col min="778" max="778" width="10.875" style="20" bestFit="1" customWidth="1"/>
    <col min="779" max="779" width="12.125" style="20" customWidth="1"/>
    <col min="780" max="780" width="40.5" style="20" customWidth="1"/>
    <col min="781" max="781" width="43.625" style="20" customWidth="1"/>
    <col min="782" max="782" width="8.875" style="20" customWidth="1"/>
    <col min="783" max="1025" width="8.875" style="20"/>
    <col min="1026" max="1026" width="3.875" style="20" customWidth="1"/>
    <col min="1027" max="1027" width="48.75" style="20" customWidth="1"/>
    <col min="1028" max="1028" width="12.25" style="20" customWidth="1"/>
    <col min="1029" max="1029" width="14" style="20" customWidth="1"/>
    <col min="1030" max="1031" width="13.5" style="20" customWidth="1"/>
    <col min="1032" max="1032" width="11" style="20" bestFit="1" customWidth="1"/>
    <col min="1033" max="1033" width="10.75" style="20" customWidth="1"/>
    <col min="1034" max="1034" width="10.875" style="20" bestFit="1" customWidth="1"/>
    <col min="1035" max="1035" width="12.125" style="20" customWidth="1"/>
    <col min="1036" max="1036" width="40.5" style="20" customWidth="1"/>
    <col min="1037" max="1037" width="43.625" style="20" customWidth="1"/>
    <col min="1038" max="1038" width="8.875" style="20" customWidth="1"/>
    <col min="1039" max="1281" width="8.875" style="20"/>
    <col min="1282" max="1282" width="3.875" style="20" customWidth="1"/>
    <col min="1283" max="1283" width="48.75" style="20" customWidth="1"/>
    <col min="1284" max="1284" width="12.25" style="20" customWidth="1"/>
    <col min="1285" max="1285" width="14" style="20" customWidth="1"/>
    <col min="1286" max="1287" width="13.5" style="20" customWidth="1"/>
    <col min="1288" max="1288" width="11" style="20" bestFit="1" customWidth="1"/>
    <col min="1289" max="1289" width="10.75" style="20" customWidth="1"/>
    <col min="1290" max="1290" width="10.875" style="20" bestFit="1" customWidth="1"/>
    <col min="1291" max="1291" width="12.125" style="20" customWidth="1"/>
    <col min="1292" max="1292" width="40.5" style="20" customWidth="1"/>
    <col min="1293" max="1293" width="43.625" style="20" customWidth="1"/>
    <col min="1294" max="1294" width="8.875" style="20" customWidth="1"/>
    <col min="1295" max="1537" width="8.875" style="20"/>
    <col min="1538" max="1538" width="3.875" style="20" customWidth="1"/>
    <col min="1539" max="1539" width="48.75" style="20" customWidth="1"/>
    <col min="1540" max="1540" width="12.25" style="20" customWidth="1"/>
    <col min="1541" max="1541" width="14" style="20" customWidth="1"/>
    <col min="1542" max="1543" width="13.5" style="20" customWidth="1"/>
    <col min="1544" max="1544" width="11" style="20" bestFit="1" customWidth="1"/>
    <col min="1545" max="1545" width="10.75" style="20" customWidth="1"/>
    <col min="1546" max="1546" width="10.875" style="20" bestFit="1" customWidth="1"/>
    <col min="1547" max="1547" width="12.125" style="20" customWidth="1"/>
    <col min="1548" max="1548" width="40.5" style="20" customWidth="1"/>
    <col min="1549" max="1549" width="43.625" style="20" customWidth="1"/>
    <col min="1550" max="1550" width="8.875" style="20" customWidth="1"/>
    <col min="1551" max="1793" width="8.875" style="20"/>
    <col min="1794" max="1794" width="3.875" style="20" customWidth="1"/>
    <col min="1795" max="1795" width="48.75" style="20" customWidth="1"/>
    <col min="1796" max="1796" width="12.25" style="20" customWidth="1"/>
    <col min="1797" max="1797" width="14" style="20" customWidth="1"/>
    <col min="1798" max="1799" width="13.5" style="20" customWidth="1"/>
    <col min="1800" max="1800" width="11" style="20" bestFit="1" customWidth="1"/>
    <col min="1801" max="1801" width="10.75" style="20" customWidth="1"/>
    <col min="1802" max="1802" width="10.875" style="20" bestFit="1" customWidth="1"/>
    <col min="1803" max="1803" width="12.125" style="20" customWidth="1"/>
    <col min="1804" max="1804" width="40.5" style="20" customWidth="1"/>
    <col min="1805" max="1805" width="43.625" style="20" customWidth="1"/>
    <col min="1806" max="1806" width="8.875" style="20" customWidth="1"/>
    <col min="1807" max="2049" width="8.875" style="20"/>
    <col min="2050" max="2050" width="3.875" style="20" customWidth="1"/>
    <col min="2051" max="2051" width="48.75" style="20" customWidth="1"/>
    <col min="2052" max="2052" width="12.25" style="20" customWidth="1"/>
    <col min="2053" max="2053" width="14" style="20" customWidth="1"/>
    <col min="2054" max="2055" width="13.5" style="20" customWidth="1"/>
    <col min="2056" max="2056" width="11" style="20" bestFit="1" customWidth="1"/>
    <col min="2057" max="2057" width="10.75" style="20" customWidth="1"/>
    <col min="2058" max="2058" width="10.875" style="20" bestFit="1" customWidth="1"/>
    <col min="2059" max="2059" width="12.125" style="20" customWidth="1"/>
    <col min="2060" max="2060" width="40.5" style="20" customWidth="1"/>
    <col min="2061" max="2061" width="43.625" style="20" customWidth="1"/>
    <col min="2062" max="2062" width="8.875" style="20" customWidth="1"/>
    <col min="2063" max="2305" width="8.875" style="20"/>
    <col min="2306" max="2306" width="3.875" style="20" customWidth="1"/>
    <col min="2307" max="2307" width="48.75" style="20" customWidth="1"/>
    <col min="2308" max="2308" width="12.25" style="20" customWidth="1"/>
    <col min="2309" max="2309" width="14" style="20" customWidth="1"/>
    <col min="2310" max="2311" width="13.5" style="20" customWidth="1"/>
    <col min="2312" max="2312" width="11" style="20" bestFit="1" customWidth="1"/>
    <col min="2313" max="2313" width="10.75" style="20" customWidth="1"/>
    <col min="2314" max="2314" width="10.875" style="20" bestFit="1" customWidth="1"/>
    <col min="2315" max="2315" width="12.125" style="20" customWidth="1"/>
    <col min="2316" max="2316" width="40.5" style="20" customWidth="1"/>
    <col min="2317" max="2317" width="43.625" style="20" customWidth="1"/>
    <col min="2318" max="2318" width="8.875" style="20" customWidth="1"/>
    <col min="2319" max="2561" width="8.875" style="20"/>
    <col min="2562" max="2562" width="3.875" style="20" customWidth="1"/>
    <col min="2563" max="2563" width="48.75" style="20" customWidth="1"/>
    <col min="2564" max="2564" width="12.25" style="20" customWidth="1"/>
    <col min="2565" max="2565" width="14" style="20" customWidth="1"/>
    <col min="2566" max="2567" width="13.5" style="20" customWidth="1"/>
    <col min="2568" max="2568" width="11" style="20" bestFit="1" customWidth="1"/>
    <col min="2569" max="2569" width="10.75" style="20" customWidth="1"/>
    <col min="2570" max="2570" width="10.875" style="20" bestFit="1" customWidth="1"/>
    <col min="2571" max="2571" width="12.125" style="20" customWidth="1"/>
    <col min="2572" max="2572" width="40.5" style="20" customWidth="1"/>
    <col min="2573" max="2573" width="43.625" style="20" customWidth="1"/>
    <col min="2574" max="2574" width="8.875" style="20" customWidth="1"/>
    <col min="2575" max="2817" width="8.875" style="20"/>
    <col min="2818" max="2818" width="3.875" style="20" customWidth="1"/>
    <col min="2819" max="2819" width="48.75" style="20" customWidth="1"/>
    <col min="2820" max="2820" width="12.25" style="20" customWidth="1"/>
    <col min="2821" max="2821" width="14" style="20" customWidth="1"/>
    <col min="2822" max="2823" width="13.5" style="20" customWidth="1"/>
    <col min="2824" max="2824" width="11" style="20" bestFit="1" customWidth="1"/>
    <col min="2825" max="2825" width="10.75" style="20" customWidth="1"/>
    <col min="2826" max="2826" width="10.875" style="20" bestFit="1" customWidth="1"/>
    <col min="2827" max="2827" width="12.125" style="20" customWidth="1"/>
    <col min="2828" max="2828" width="40.5" style="20" customWidth="1"/>
    <col min="2829" max="2829" width="43.625" style="20" customWidth="1"/>
    <col min="2830" max="2830" width="8.875" style="20" customWidth="1"/>
    <col min="2831" max="3073" width="8.875" style="20"/>
    <col min="3074" max="3074" width="3.875" style="20" customWidth="1"/>
    <col min="3075" max="3075" width="48.75" style="20" customWidth="1"/>
    <col min="3076" max="3076" width="12.25" style="20" customWidth="1"/>
    <col min="3077" max="3077" width="14" style="20" customWidth="1"/>
    <col min="3078" max="3079" width="13.5" style="20" customWidth="1"/>
    <col min="3080" max="3080" width="11" style="20" bestFit="1" customWidth="1"/>
    <col min="3081" max="3081" width="10.75" style="20" customWidth="1"/>
    <col min="3082" max="3082" width="10.875" style="20" bestFit="1" customWidth="1"/>
    <col min="3083" max="3083" width="12.125" style="20" customWidth="1"/>
    <col min="3084" max="3084" width="40.5" style="20" customWidth="1"/>
    <col min="3085" max="3085" width="43.625" style="20" customWidth="1"/>
    <col min="3086" max="3086" width="8.875" style="20" customWidth="1"/>
    <col min="3087" max="3329" width="8.875" style="20"/>
    <col min="3330" max="3330" width="3.875" style="20" customWidth="1"/>
    <col min="3331" max="3331" width="48.75" style="20" customWidth="1"/>
    <col min="3332" max="3332" width="12.25" style="20" customWidth="1"/>
    <col min="3333" max="3333" width="14" style="20" customWidth="1"/>
    <col min="3334" max="3335" width="13.5" style="20" customWidth="1"/>
    <col min="3336" max="3336" width="11" style="20" bestFit="1" customWidth="1"/>
    <col min="3337" max="3337" width="10.75" style="20" customWidth="1"/>
    <col min="3338" max="3338" width="10.875" style="20" bestFit="1" customWidth="1"/>
    <col min="3339" max="3339" width="12.125" style="20" customWidth="1"/>
    <col min="3340" max="3340" width="40.5" style="20" customWidth="1"/>
    <col min="3341" max="3341" width="43.625" style="20" customWidth="1"/>
    <col min="3342" max="3342" width="8.875" style="20" customWidth="1"/>
    <col min="3343" max="3585" width="8.875" style="20"/>
    <col min="3586" max="3586" width="3.875" style="20" customWidth="1"/>
    <col min="3587" max="3587" width="48.75" style="20" customWidth="1"/>
    <col min="3588" max="3588" width="12.25" style="20" customWidth="1"/>
    <col min="3589" max="3589" width="14" style="20" customWidth="1"/>
    <col min="3590" max="3591" width="13.5" style="20" customWidth="1"/>
    <col min="3592" max="3592" width="11" style="20" bestFit="1" customWidth="1"/>
    <col min="3593" max="3593" width="10.75" style="20" customWidth="1"/>
    <col min="3594" max="3594" width="10.875" style="20" bestFit="1" customWidth="1"/>
    <col min="3595" max="3595" width="12.125" style="20" customWidth="1"/>
    <col min="3596" max="3596" width="40.5" style="20" customWidth="1"/>
    <col min="3597" max="3597" width="43.625" style="20" customWidth="1"/>
    <col min="3598" max="3598" width="8.875" style="20" customWidth="1"/>
    <col min="3599" max="3841" width="8.875" style="20"/>
    <col min="3842" max="3842" width="3.875" style="20" customWidth="1"/>
    <col min="3843" max="3843" width="48.75" style="20" customWidth="1"/>
    <col min="3844" max="3844" width="12.25" style="20" customWidth="1"/>
    <col min="3845" max="3845" width="14" style="20" customWidth="1"/>
    <col min="3846" max="3847" width="13.5" style="20" customWidth="1"/>
    <col min="3848" max="3848" width="11" style="20" bestFit="1" customWidth="1"/>
    <col min="3849" max="3849" width="10.75" style="20" customWidth="1"/>
    <col min="3850" max="3850" width="10.875" style="20" bestFit="1" customWidth="1"/>
    <col min="3851" max="3851" width="12.125" style="20" customWidth="1"/>
    <col min="3852" max="3852" width="40.5" style="20" customWidth="1"/>
    <col min="3853" max="3853" width="43.625" style="20" customWidth="1"/>
    <col min="3854" max="3854" width="8.875" style="20" customWidth="1"/>
    <col min="3855" max="4097" width="8.875" style="20"/>
    <col min="4098" max="4098" width="3.875" style="20" customWidth="1"/>
    <col min="4099" max="4099" width="48.75" style="20" customWidth="1"/>
    <col min="4100" max="4100" width="12.25" style="20" customWidth="1"/>
    <col min="4101" max="4101" width="14" style="20" customWidth="1"/>
    <col min="4102" max="4103" width="13.5" style="20" customWidth="1"/>
    <col min="4104" max="4104" width="11" style="20" bestFit="1" customWidth="1"/>
    <col min="4105" max="4105" width="10.75" style="20" customWidth="1"/>
    <col min="4106" max="4106" width="10.875" style="20" bestFit="1" customWidth="1"/>
    <col min="4107" max="4107" width="12.125" style="20" customWidth="1"/>
    <col min="4108" max="4108" width="40.5" style="20" customWidth="1"/>
    <col min="4109" max="4109" width="43.625" style="20" customWidth="1"/>
    <col min="4110" max="4110" width="8.875" style="20" customWidth="1"/>
    <col min="4111" max="4353" width="8.875" style="20"/>
    <col min="4354" max="4354" width="3.875" style="20" customWidth="1"/>
    <col min="4355" max="4355" width="48.75" style="20" customWidth="1"/>
    <col min="4356" max="4356" width="12.25" style="20" customWidth="1"/>
    <col min="4357" max="4357" width="14" style="20" customWidth="1"/>
    <col min="4358" max="4359" width="13.5" style="20" customWidth="1"/>
    <col min="4360" max="4360" width="11" style="20" bestFit="1" customWidth="1"/>
    <col min="4361" max="4361" width="10.75" style="20" customWidth="1"/>
    <col min="4362" max="4362" width="10.875" style="20" bestFit="1" customWidth="1"/>
    <col min="4363" max="4363" width="12.125" style="20" customWidth="1"/>
    <col min="4364" max="4364" width="40.5" style="20" customWidth="1"/>
    <col min="4365" max="4365" width="43.625" style="20" customWidth="1"/>
    <col min="4366" max="4366" width="8.875" style="20" customWidth="1"/>
    <col min="4367" max="4609" width="8.875" style="20"/>
    <col min="4610" max="4610" width="3.875" style="20" customWidth="1"/>
    <col min="4611" max="4611" width="48.75" style="20" customWidth="1"/>
    <col min="4612" max="4612" width="12.25" style="20" customWidth="1"/>
    <col min="4613" max="4613" width="14" style="20" customWidth="1"/>
    <col min="4614" max="4615" width="13.5" style="20" customWidth="1"/>
    <col min="4616" max="4616" width="11" style="20" bestFit="1" customWidth="1"/>
    <col min="4617" max="4617" width="10.75" style="20" customWidth="1"/>
    <col min="4618" max="4618" width="10.875" style="20" bestFit="1" customWidth="1"/>
    <col min="4619" max="4619" width="12.125" style="20" customWidth="1"/>
    <col min="4620" max="4620" width="40.5" style="20" customWidth="1"/>
    <col min="4621" max="4621" width="43.625" style="20" customWidth="1"/>
    <col min="4622" max="4622" width="8.875" style="20" customWidth="1"/>
    <col min="4623" max="4865" width="8.875" style="20"/>
    <col min="4866" max="4866" width="3.875" style="20" customWidth="1"/>
    <col min="4867" max="4867" width="48.75" style="20" customWidth="1"/>
    <col min="4868" max="4868" width="12.25" style="20" customWidth="1"/>
    <col min="4869" max="4869" width="14" style="20" customWidth="1"/>
    <col min="4870" max="4871" width="13.5" style="20" customWidth="1"/>
    <col min="4872" max="4872" width="11" style="20" bestFit="1" customWidth="1"/>
    <col min="4873" max="4873" width="10.75" style="20" customWidth="1"/>
    <col min="4874" max="4874" width="10.875" style="20" bestFit="1" customWidth="1"/>
    <col min="4875" max="4875" width="12.125" style="20" customWidth="1"/>
    <col min="4876" max="4876" width="40.5" style="20" customWidth="1"/>
    <col min="4877" max="4877" width="43.625" style="20" customWidth="1"/>
    <col min="4878" max="4878" width="8.875" style="20" customWidth="1"/>
    <col min="4879" max="5121" width="8.875" style="20"/>
    <col min="5122" max="5122" width="3.875" style="20" customWidth="1"/>
    <col min="5123" max="5123" width="48.75" style="20" customWidth="1"/>
    <col min="5124" max="5124" width="12.25" style="20" customWidth="1"/>
    <col min="5125" max="5125" width="14" style="20" customWidth="1"/>
    <col min="5126" max="5127" width="13.5" style="20" customWidth="1"/>
    <col min="5128" max="5128" width="11" style="20" bestFit="1" customWidth="1"/>
    <col min="5129" max="5129" width="10.75" style="20" customWidth="1"/>
    <col min="5130" max="5130" width="10.875" style="20" bestFit="1" customWidth="1"/>
    <col min="5131" max="5131" width="12.125" style="20" customWidth="1"/>
    <col min="5132" max="5132" width="40.5" style="20" customWidth="1"/>
    <col min="5133" max="5133" width="43.625" style="20" customWidth="1"/>
    <col min="5134" max="5134" width="8.875" style="20" customWidth="1"/>
    <col min="5135" max="5377" width="8.875" style="20"/>
    <col min="5378" max="5378" width="3.875" style="20" customWidth="1"/>
    <col min="5379" max="5379" width="48.75" style="20" customWidth="1"/>
    <col min="5380" max="5380" width="12.25" style="20" customWidth="1"/>
    <col min="5381" max="5381" width="14" style="20" customWidth="1"/>
    <col min="5382" max="5383" width="13.5" style="20" customWidth="1"/>
    <col min="5384" max="5384" width="11" style="20" bestFit="1" customWidth="1"/>
    <col min="5385" max="5385" width="10.75" style="20" customWidth="1"/>
    <col min="5386" max="5386" width="10.875" style="20" bestFit="1" customWidth="1"/>
    <col min="5387" max="5387" width="12.125" style="20" customWidth="1"/>
    <col min="5388" max="5388" width="40.5" style="20" customWidth="1"/>
    <col min="5389" max="5389" width="43.625" style="20" customWidth="1"/>
    <col min="5390" max="5390" width="8.875" style="20" customWidth="1"/>
    <col min="5391" max="5633" width="8.875" style="20"/>
    <col min="5634" max="5634" width="3.875" style="20" customWidth="1"/>
    <col min="5635" max="5635" width="48.75" style="20" customWidth="1"/>
    <col min="5636" max="5636" width="12.25" style="20" customWidth="1"/>
    <col min="5637" max="5637" width="14" style="20" customWidth="1"/>
    <col min="5638" max="5639" width="13.5" style="20" customWidth="1"/>
    <col min="5640" max="5640" width="11" style="20" bestFit="1" customWidth="1"/>
    <col min="5641" max="5641" width="10.75" style="20" customWidth="1"/>
    <col min="5642" max="5642" width="10.875" style="20" bestFit="1" customWidth="1"/>
    <col min="5643" max="5643" width="12.125" style="20" customWidth="1"/>
    <col min="5644" max="5644" width="40.5" style="20" customWidth="1"/>
    <col min="5645" max="5645" width="43.625" style="20" customWidth="1"/>
    <col min="5646" max="5646" width="8.875" style="20" customWidth="1"/>
    <col min="5647" max="5889" width="8.875" style="20"/>
    <col min="5890" max="5890" width="3.875" style="20" customWidth="1"/>
    <col min="5891" max="5891" width="48.75" style="20" customWidth="1"/>
    <col min="5892" max="5892" width="12.25" style="20" customWidth="1"/>
    <col min="5893" max="5893" width="14" style="20" customWidth="1"/>
    <col min="5894" max="5895" width="13.5" style="20" customWidth="1"/>
    <col min="5896" max="5896" width="11" style="20" bestFit="1" customWidth="1"/>
    <col min="5897" max="5897" width="10.75" style="20" customWidth="1"/>
    <col min="5898" max="5898" width="10.875" style="20" bestFit="1" customWidth="1"/>
    <col min="5899" max="5899" width="12.125" style="20" customWidth="1"/>
    <col min="5900" max="5900" width="40.5" style="20" customWidth="1"/>
    <col min="5901" max="5901" width="43.625" style="20" customWidth="1"/>
    <col min="5902" max="5902" width="8.875" style="20" customWidth="1"/>
    <col min="5903" max="6145" width="8.875" style="20"/>
    <col min="6146" max="6146" width="3.875" style="20" customWidth="1"/>
    <col min="6147" max="6147" width="48.75" style="20" customWidth="1"/>
    <col min="6148" max="6148" width="12.25" style="20" customWidth="1"/>
    <col min="6149" max="6149" width="14" style="20" customWidth="1"/>
    <col min="6150" max="6151" width="13.5" style="20" customWidth="1"/>
    <col min="6152" max="6152" width="11" style="20" bestFit="1" customWidth="1"/>
    <col min="6153" max="6153" width="10.75" style="20" customWidth="1"/>
    <col min="6154" max="6154" width="10.875" style="20" bestFit="1" customWidth="1"/>
    <col min="6155" max="6155" width="12.125" style="20" customWidth="1"/>
    <col min="6156" max="6156" width="40.5" style="20" customWidth="1"/>
    <col min="6157" max="6157" width="43.625" style="20" customWidth="1"/>
    <col min="6158" max="6158" width="8.875" style="20" customWidth="1"/>
    <col min="6159" max="6401" width="8.875" style="20"/>
    <col min="6402" max="6402" width="3.875" style="20" customWidth="1"/>
    <col min="6403" max="6403" width="48.75" style="20" customWidth="1"/>
    <col min="6404" max="6404" width="12.25" style="20" customWidth="1"/>
    <col min="6405" max="6405" width="14" style="20" customWidth="1"/>
    <col min="6406" max="6407" width="13.5" style="20" customWidth="1"/>
    <col min="6408" max="6408" width="11" style="20" bestFit="1" customWidth="1"/>
    <col min="6409" max="6409" width="10.75" style="20" customWidth="1"/>
    <col min="6410" max="6410" width="10.875" style="20" bestFit="1" customWidth="1"/>
    <col min="6411" max="6411" width="12.125" style="20" customWidth="1"/>
    <col min="6412" max="6412" width="40.5" style="20" customWidth="1"/>
    <col min="6413" max="6413" width="43.625" style="20" customWidth="1"/>
    <col min="6414" max="6414" width="8.875" style="20" customWidth="1"/>
    <col min="6415" max="6657" width="8.875" style="20"/>
    <col min="6658" max="6658" width="3.875" style="20" customWidth="1"/>
    <col min="6659" max="6659" width="48.75" style="20" customWidth="1"/>
    <col min="6660" max="6660" width="12.25" style="20" customWidth="1"/>
    <col min="6661" max="6661" width="14" style="20" customWidth="1"/>
    <col min="6662" max="6663" width="13.5" style="20" customWidth="1"/>
    <col min="6664" max="6664" width="11" style="20" bestFit="1" customWidth="1"/>
    <col min="6665" max="6665" width="10.75" style="20" customWidth="1"/>
    <col min="6666" max="6666" width="10.875" style="20" bestFit="1" customWidth="1"/>
    <col min="6667" max="6667" width="12.125" style="20" customWidth="1"/>
    <col min="6668" max="6668" width="40.5" style="20" customWidth="1"/>
    <col min="6669" max="6669" width="43.625" style="20" customWidth="1"/>
    <col min="6670" max="6670" width="8.875" style="20" customWidth="1"/>
    <col min="6671" max="6913" width="8.875" style="20"/>
    <col min="6914" max="6914" width="3.875" style="20" customWidth="1"/>
    <col min="6915" max="6915" width="48.75" style="20" customWidth="1"/>
    <col min="6916" max="6916" width="12.25" style="20" customWidth="1"/>
    <col min="6917" max="6917" width="14" style="20" customWidth="1"/>
    <col min="6918" max="6919" width="13.5" style="20" customWidth="1"/>
    <col min="6920" max="6920" width="11" style="20" bestFit="1" customWidth="1"/>
    <col min="6921" max="6921" width="10.75" style="20" customWidth="1"/>
    <col min="6922" max="6922" width="10.875" style="20" bestFit="1" customWidth="1"/>
    <col min="6923" max="6923" width="12.125" style="20" customWidth="1"/>
    <col min="6924" max="6924" width="40.5" style="20" customWidth="1"/>
    <col min="6925" max="6925" width="43.625" style="20" customWidth="1"/>
    <col min="6926" max="6926" width="8.875" style="20" customWidth="1"/>
    <col min="6927" max="7169" width="8.875" style="20"/>
    <col min="7170" max="7170" width="3.875" style="20" customWidth="1"/>
    <col min="7171" max="7171" width="48.75" style="20" customWidth="1"/>
    <col min="7172" max="7172" width="12.25" style="20" customWidth="1"/>
    <col min="7173" max="7173" width="14" style="20" customWidth="1"/>
    <col min="7174" max="7175" width="13.5" style="20" customWidth="1"/>
    <col min="7176" max="7176" width="11" style="20" bestFit="1" customWidth="1"/>
    <col min="7177" max="7177" width="10.75" style="20" customWidth="1"/>
    <col min="7178" max="7178" width="10.875" style="20" bestFit="1" customWidth="1"/>
    <col min="7179" max="7179" width="12.125" style="20" customWidth="1"/>
    <col min="7180" max="7180" width="40.5" style="20" customWidth="1"/>
    <col min="7181" max="7181" width="43.625" style="20" customWidth="1"/>
    <col min="7182" max="7182" width="8.875" style="20" customWidth="1"/>
    <col min="7183" max="7425" width="8.875" style="20"/>
    <col min="7426" max="7426" width="3.875" style="20" customWidth="1"/>
    <col min="7427" max="7427" width="48.75" style="20" customWidth="1"/>
    <col min="7428" max="7428" width="12.25" style="20" customWidth="1"/>
    <col min="7429" max="7429" width="14" style="20" customWidth="1"/>
    <col min="7430" max="7431" width="13.5" style="20" customWidth="1"/>
    <col min="7432" max="7432" width="11" style="20" bestFit="1" customWidth="1"/>
    <col min="7433" max="7433" width="10.75" style="20" customWidth="1"/>
    <col min="7434" max="7434" width="10.875" style="20" bestFit="1" customWidth="1"/>
    <col min="7435" max="7435" width="12.125" style="20" customWidth="1"/>
    <col min="7436" max="7436" width="40.5" style="20" customWidth="1"/>
    <col min="7437" max="7437" width="43.625" style="20" customWidth="1"/>
    <col min="7438" max="7438" width="8.875" style="20" customWidth="1"/>
    <col min="7439" max="7681" width="8.875" style="20"/>
    <col min="7682" max="7682" width="3.875" style="20" customWidth="1"/>
    <col min="7683" max="7683" width="48.75" style="20" customWidth="1"/>
    <col min="7684" max="7684" width="12.25" style="20" customWidth="1"/>
    <col min="7685" max="7685" width="14" style="20" customWidth="1"/>
    <col min="7686" max="7687" width="13.5" style="20" customWidth="1"/>
    <col min="7688" max="7688" width="11" style="20" bestFit="1" customWidth="1"/>
    <col min="7689" max="7689" width="10.75" style="20" customWidth="1"/>
    <col min="7690" max="7690" width="10.875" style="20" bestFit="1" customWidth="1"/>
    <col min="7691" max="7691" width="12.125" style="20" customWidth="1"/>
    <col min="7692" max="7692" width="40.5" style="20" customWidth="1"/>
    <col min="7693" max="7693" width="43.625" style="20" customWidth="1"/>
    <col min="7694" max="7694" width="8.875" style="20" customWidth="1"/>
    <col min="7695" max="7937" width="8.875" style="20"/>
    <col min="7938" max="7938" width="3.875" style="20" customWidth="1"/>
    <col min="7939" max="7939" width="48.75" style="20" customWidth="1"/>
    <col min="7940" max="7940" width="12.25" style="20" customWidth="1"/>
    <col min="7941" max="7941" width="14" style="20" customWidth="1"/>
    <col min="7942" max="7943" width="13.5" style="20" customWidth="1"/>
    <col min="7944" max="7944" width="11" style="20" bestFit="1" customWidth="1"/>
    <col min="7945" max="7945" width="10.75" style="20" customWidth="1"/>
    <col min="7946" max="7946" width="10.875" style="20" bestFit="1" customWidth="1"/>
    <col min="7947" max="7947" width="12.125" style="20" customWidth="1"/>
    <col min="7948" max="7948" width="40.5" style="20" customWidth="1"/>
    <col min="7949" max="7949" width="43.625" style="20" customWidth="1"/>
    <col min="7950" max="7950" width="8.875" style="20" customWidth="1"/>
    <col min="7951" max="8193" width="8.875" style="20"/>
    <col min="8194" max="8194" width="3.875" style="20" customWidth="1"/>
    <col min="8195" max="8195" width="48.75" style="20" customWidth="1"/>
    <col min="8196" max="8196" width="12.25" style="20" customWidth="1"/>
    <col min="8197" max="8197" width="14" style="20" customWidth="1"/>
    <col min="8198" max="8199" width="13.5" style="20" customWidth="1"/>
    <col min="8200" max="8200" width="11" style="20" bestFit="1" customWidth="1"/>
    <col min="8201" max="8201" width="10.75" style="20" customWidth="1"/>
    <col min="8202" max="8202" width="10.875" style="20" bestFit="1" customWidth="1"/>
    <col min="8203" max="8203" width="12.125" style="20" customWidth="1"/>
    <col min="8204" max="8204" width="40.5" style="20" customWidth="1"/>
    <col min="8205" max="8205" width="43.625" style="20" customWidth="1"/>
    <col min="8206" max="8206" width="8.875" style="20" customWidth="1"/>
    <col min="8207" max="8449" width="8.875" style="20"/>
    <col min="8450" max="8450" width="3.875" style="20" customWidth="1"/>
    <col min="8451" max="8451" width="48.75" style="20" customWidth="1"/>
    <col min="8452" max="8452" width="12.25" style="20" customWidth="1"/>
    <col min="8453" max="8453" width="14" style="20" customWidth="1"/>
    <col min="8454" max="8455" width="13.5" style="20" customWidth="1"/>
    <col min="8456" max="8456" width="11" style="20" bestFit="1" customWidth="1"/>
    <col min="8457" max="8457" width="10.75" style="20" customWidth="1"/>
    <col min="8458" max="8458" width="10.875" style="20" bestFit="1" customWidth="1"/>
    <col min="8459" max="8459" width="12.125" style="20" customWidth="1"/>
    <col min="8460" max="8460" width="40.5" style="20" customWidth="1"/>
    <col min="8461" max="8461" width="43.625" style="20" customWidth="1"/>
    <col min="8462" max="8462" width="8.875" style="20" customWidth="1"/>
    <col min="8463" max="8705" width="8.875" style="20"/>
    <col min="8706" max="8706" width="3.875" style="20" customWidth="1"/>
    <col min="8707" max="8707" width="48.75" style="20" customWidth="1"/>
    <col min="8708" max="8708" width="12.25" style="20" customWidth="1"/>
    <col min="8709" max="8709" width="14" style="20" customWidth="1"/>
    <col min="8710" max="8711" width="13.5" style="20" customWidth="1"/>
    <col min="8712" max="8712" width="11" style="20" bestFit="1" customWidth="1"/>
    <col min="8713" max="8713" width="10.75" style="20" customWidth="1"/>
    <col min="8714" max="8714" width="10.875" style="20" bestFit="1" customWidth="1"/>
    <col min="8715" max="8715" width="12.125" style="20" customWidth="1"/>
    <col min="8716" max="8716" width="40.5" style="20" customWidth="1"/>
    <col min="8717" max="8717" width="43.625" style="20" customWidth="1"/>
    <col min="8718" max="8718" width="8.875" style="20" customWidth="1"/>
    <col min="8719" max="8961" width="8.875" style="20"/>
    <col min="8962" max="8962" width="3.875" style="20" customWidth="1"/>
    <col min="8963" max="8963" width="48.75" style="20" customWidth="1"/>
    <col min="8964" max="8964" width="12.25" style="20" customWidth="1"/>
    <col min="8965" max="8965" width="14" style="20" customWidth="1"/>
    <col min="8966" max="8967" width="13.5" style="20" customWidth="1"/>
    <col min="8968" max="8968" width="11" style="20" bestFit="1" customWidth="1"/>
    <col min="8969" max="8969" width="10.75" style="20" customWidth="1"/>
    <col min="8970" max="8970" width="10.875" style="20" bestFit="1" customWidth="1"/>
    <col min="8971" max="8971" width="12.125" style="20" customWidth="1"/>
    <col min="8972" max="8972" width="40.5" style="20" customWidth="1"/>
    <col min="8973" max="8973" width="43.625" style="20" customWidth="1"/>
    <col min="8974" max="8974" width="8.875" style="20" customWidth="1"/>
    <col min="8975" max="9217" width="8.875" style="20"/>
    <col min="9218" max="9218" width="3.875" style="20" customWidth="1"/>
    <col min="9219" max="9219" width="48.75" style="20" customWidth="1"/>
    <col min="9220" max="9220" width="12.25" style="20" customWidth="1"/>
    <col min="9221" max="9221" width="14" style="20" customWidth="1"/>
    <col min="9222" max="9223" width="13.5" style="20" customWidth="1"/>
    <col min="9224" max="9224" width="11" style="20" bestFit="1" customWidth="1"/>
    <col min="9225" max="9225" width="10.75" style="20" customWidth="1"/>
    <col min="9226" max="9226" width="10.875" style="20" bestFit="1" customWidth="1"/>
    <col min="9227" max="9227" width="12.125" style="20" customWidth="1"/>
    <col min="9228" max="9228" width="40.5" style="20" customWidth="1"/>
    <col min="9229" max="9229" width="43.625" style="20" customWidth="1"/>
    <col min="9230" max="9230" width="8.875" style="20" customWidth="1"/>
    <col min="9231" max="9473" width="8.875" style="20"/>
    <col min="9474" max="9474" width="3.875" style="20" customWidth="1"/>
    <col min="9475" max="9475" width="48.75" style="20" customWidth="1"/>
    <col min="9476" max="9476" width="12.25" style="20" customWidth="1"/>
    <col min="9477" max="9477" width="14" style="20" customWidth="1"/>
    <col min="9478" max="9479" width="13.5" style="20" customWidth="1"/>
    <col min="9480" max="9480" width="11" style="20" bestFit="1" customWidth="1"/>
    <col min="9481" max="9481" width="10.75" style="20" customWidth="1"/>
    <col min="9482" max="9482" width="10.875" style="20" bestFit="1" customWidth="1"/>
    <col min="9483" max="9483" width="12.125" style="20" customWidth="1"/>
    <col min="9484" max="9484" width="40.5" style="20" customWidth="1"/>
    <col min="9485" max="9485" width="43.625" style="20" customWidth="1"/>
    <col min="9486" max="9486" width="8.875" style="20" customWidth="1"/>
    <col min="9487" max="9729" width="8.875" style="20"/>
    <col min="9730" max="9730" width="3.875" style="20" customWidth="1"/>
    <col min="9731" max="9731" width="48.75" style="20" customWidth="1"/>
    <col min="9732" max="9732" width="12.25" style="20" customWidth="1"/>
    <col min="9733" max="9733" width="14" style="20" customWidth="1"/>
    <col min="9734" max="9735" width="13.5" style="20" customWidth="1"/>
    <col min="9736" max="9736" width="11" style="20" bestFit="1" customWidth="1"/>
    <col min="9737" max="9737" width="10.75" style="20" customWidth="1"/>
    <col min="9738" max="9738" width="10.875" style="20" bestFit="1" customWidth="1"/>
    <col min="9739" max="9739" width="12.125" style="20" customWidth="1"/>
    <col min="9740" max="9740" width="40.5" style="20" customWidth="1"/>
    <col min="9741" max="9741" width="43.625" style="20" customWidth="1"/>
    <col min="9742" max="9742" width="8.875" style="20" customWidth="1"/>
    <col min="9743" max="9985" width="8.875" style="20"/>
    <col min="9986" max="9986" width="3.875" style="20" customWidth="1"/>
    <col min="9987" max="9987" width="48.75" style="20" customWidth="1"/>
    <col min="9988" max="9988" width="12.25" style="20" customWidth="1"/>
    <col min="9989" max="9989" width="14" style="20" customWidth="1"/>
    <col min="9990" max="9991" width="13.5" style="20" customWidth="1"/>
    <col min="9992" max="9992" width="11" style="20" bestFit="1" customWidth="1"/>
    <col min="9993" max="9993" width="10.75" style="20" customWidth="1"/>
    <col min="9994" max="9994" width="10.875" style="20" bestFit="1" customWidth="1"/>
    <col min="9995" max="9995" width="12.125" style="20" customWidth="1"/>
    <col min="9996" max="9996" width="40.5" style="20" customWidth="1"/>
    <col min="9997" max="9997" width="43.625" style="20" customWidth="1"/>
    <col min="9998" max="9998" width="8.875" style="20" customWidth="1"/>
    <col min="9999" max="10241" width="8.875" style="20"/>
    <col min="10242" max="10242" width="3.875" style="20" customWidth="1"/>
    <col min="10243" max="10243" width="48.75" style="20" customWidth="1"/>
    <col min="10244" max="10244" width="12.25" style="20" customWidth="1"/>
    <col min="10245" max="10245" width="14" style="20" customWidth="1"/>
    <col min="10246" max="10247" width="13.5" style="20" customWidth="1"/>
    <col min="10248" max="10248" width="11" style="20" bestFit="1" customWidth="1"/>
    <col min="10249" max="10249" width="10.75" style="20" customWidth="1"/>
    <col min="10250" max="10250" width="10.875" style="20" bestFit="1" customWidth="1"/>
    <col min="10251" max="10251" width="12.125" style="20" customWidth="1"/>
    <col min="10252" max="10252" width="40.5" style="20" customWidth="1"/>
    <col min="10253" max="10253" width="43.625" style="20" customWidth="1"/>
    <col min="10254" max="10254" width="8.875" style="20" customWidth="1"/>
    <col min="10255" max="10497" width="8.875" style="20"/>
    <col min="10498" max="10498" width="3.875" style="20" customWidth="1"/>
    <col min="10499" max="10499" width="48.75" style="20" customWidth="1"/>
    <col min="10500" max="10500" width="12.25" style="20" customWidth="1"/>
    <col min="10501" max="10501" width="14" style="20" customWidth="1"/>
    <col min="10502" max="10503" width="13.5" style="20" customWidth="1"/>
    <col min="10504" max="10504" width="11" style="20" bestFit="1" customWidth="1"/>
    <col min="10505" max="10505" width="10.75" style="20" customWidth="1"/>
    <col min="10506" max="10506" width="10.875" style="20" bestFit="1" customWidth="1"/>
    <col min="10507" max="10507" width="12.125" style="20" customWidth="1"/>
    <col min="10508" max="10508" width="40.5" style="20" customWidth="1"/>
    <col min="10509" max="10509" width="43.625" style="20" customWidth="1"/>
    <col min="10510" max="10510" width="8.875" style="20" customWidth="1"/>
    <col min="10511" max="10753" width="8.875" style="20"/>
    <col min="10754" max="10754" width="3.875" style="20" customWidth="1"/>
    <col min="10755" max="10755" width="48.75" style="20" customWidth="1"/>
    <col min="10756" max="10756" width="12.25" style="20" customWidth="1"/>
    <col min="10757" max="10757" width="14" style="20" customWidth="1"/>
    <col min="10758" max="10759" width="13.5" style="20" customWidth="1"/>
    <col min="10760" max="10760" width="11" style="20" bestFit="1" customWidth="1"/>
    <col min="10761" max="10761" width="10.75" style="20" customWidth="1"/>
    <col min="10762" max="10762" width="10.875" style="20" bestFit="1" customWidth="1"/>
    <col min="10763" max="10763" width="12.125" style="20" customWidth="1"/>
    <col min="10764" max="10764" width="40.5" style="20" customWidth="1"/>
    <col min="10765" max="10765" width="43.625" style="20" customWidth="1"/>
    <col min="10766" max="10766" width="8.875" style="20" customWidth="1"/>
    <col min="10767" max="11009" width="8.875" style="20"/>
    <col min="11010" max="11010" width="3.875" style="20" customWidth="1"/>
    <col min="11011" max="11011" width="48.75" style="20" customWidth="1"/>
    <col min="11012" max="11012" width="12.25" style="20" customWidth="1"/>
    <col min="11013" max="11013" width="14" style="20" customWidth="1"/>
    <col min="11014" max="11015" width="13.5" style="20" customWidth="1"/>
    <col min="11016" max="11016" width="11" style="20" bestFit="1" customWidth="1"/>
    <col min="11017" max="11017" width="10.75" style="20" customWidth="1"/>
    <col min="11018" max="11018" width="10.875" style="20" bestFit="1" customWidth="1"/>
    <col min="11019" max="11019" width="12.125" style="20" customWidth="1"/>
    <col min="11020" max="11020" width="40.5" style="20" customWidth="1"/>
    <col min="11021" max="11021" width="43.625" style="20" customWidth="1"/>
    <col min="11022" max="11022" width="8.875" style="20" customWidth="1"/>
    <col min="11023" max="11265" width="8.875" style="20"/>
    <col min="11266" max="11266" width="3.875" style="20" customWidth="1"/>
    <col min="11267" max="11267" width="48.75" style="20" customWidth="1"/>
    <col min="11268" max="11268" width="12.25" style="20" customWidth="1"/>
    <col min="11269" max="11269" width="14" style="20" customWidth="1"/>
    <col min="11270" max="11271" width="13.5" style="20" customWidth="1"/>
    <col min="11272" max="11272" width="11" style="20" bestFit="1" customWidth="1"/>
    <col min="11273" max="11273" width="10.75" style="20" customWidth="1"/>
    <col min="11274" max="11274" width="10.875" style="20" bestFit="1" customWidth="1"/>
    <col min="11275" max="11275" width="12.125" style="20" customWidth="1"/>
    <col min="11276" max="11276" width="40.5" style="20" customWidth="1"/>
    <col min="11277" max="11277" width="43.625" style="20" customWidth="1"/>
    <col min="11278" max="11278" width="8.875" style="20" customWidth="1"/>
    <col min="11279" max="11521" width="8.875" style="20"/>
    <col min="11522" max="11522" width="3.875" style="20" customWidth="1"/>
    <col min="11523" max="11523" width="48.75" style="20" customWidth="1"/>
    <col min="11524" max="11524" width="12.25" style="20" customWidth="1"/>
    <col min="11525" max="11525" width="14" style="20" customWidth="1"/>
    <col min="11526" max="11527" width="13.5" style="20" customWidth="1"/>
    <col min="11528" max="11528" width="11" style="20" bestFit="1" customWidth="1"/>
    <col min="11529" max="11529" width="10.75" style="20" customWidth="1"/>
    <col min="11530" max="11530" width="10.875" style="20" bestFit="1" customWidth="1"/>
    <col min="11531" max="11531" width="12.125" style="20" customWidth="1"/>
    <col min="11532" max="11532" width="40.5" style="20" customWidth="1"/>
    <col min="11533" max="11533" width="43.625" style="20" customWidth="1"/>
    <col min="11534" max="11534" width="8.875" style="20" customWidth="1"/>
    <col min="11535" max="11777" width="8.875" style="20"/>
    <col min="11778" max="11778" width="3.875" style="20" customWidth="1"/>
    <col min="11779" max="11779" width="48.75" style="20" customWidth="1"/>
    <col min="11780" max="11780" width="12.25" style="20" customWidth="1"/>
    <col min="11781" max="11781" width="14" style="20" customWidth="1"/>
    <col min="11782" max="11783" width="13.5" style="20" customWidth="1"/>
    <col min="11784" max="11784" width="11" style="20" bestFit="1" customWidth="1"/>
    <col min="11785" max="11785" width="10.75" style="20" customWidth="1"/>
    <col min="11786" max="11786" width="10.875" style="20" bestFit="1" customWidth="1"/>
    <col min="11787" max="11787" width="12.125" style="20" customWidth="1"/>
    <col min="11788" max="11788" width="40.5" style="20" customWidth="1"/>
    <col min="11789" max="11789" width="43.625" style="20" customWidth="1"/>
    <col min="11790" max="11790" width="8.875" style="20" customWidth="1"/>
    <col min="11791" max="12033" width="8.875" style="20"/>
    <col min="12034" max="12034" width="3.875" style="20" customWidth="1"/>
    <col min="12035" max="12035" width="48.75" style="20" customWidth="1"/>
    <col min="12036" max="12036" width="12.25" style="20" customWidth="1"/>
    <col min="12037" max="12037" width="14" style="20" customWidth="1"/>
    <col min="12038" max="12039" width="13.5" style="20" customWidth="1"/>
    <col min="12040" max="12040" width="11" style="20" bestFit="1" customWidth="1"/>
    <col min="12041" max="12041" width="10.75" style="20" customWidth="1"/>
    <col min="12042" max="12042" width="10.875" style="20" bestFit="1" customWidth="1"/>
    <col min="12043" max="12043" width="12.125" style="20" customWidth="1"/>
    <col min="12044" max="12044" width="40.5" style="20" customWidth="1"/>
    <col min="12045" max="12045" width="43.625" style="20" customWidth="1"/>
    <col min="12046" max="12046" width="8.875" style="20" customWidth="1"/>
    <col min="12047" max="12289" width="8.875" style="20"/>
    <col min="12290" max="12290" width="3.875" style="20" customWidth="1"/>
    <col min="12291" max="12291" width="48.75" style="20" customWidth="1"/>
    <col min="12292" max="12292" width="12.25" style="20" customWidth="1"/>
    <col min="12293" max="12293" width="14" style="20" customWidth="1"/>
    <col min="12294" max="12295" width="13.5" style="20" customWidth="1"/>
    <col min="12296" max="12296" width="11" style="20" bestFit="1" customWidth="1"/>
    <col min="12297" max="12297" width="10.75" style="20" customWidth="1"/>
    <col min="12298" max="12298" width="10.875" style="20" bestFit="1" customWidth="1"/>
    <col min="12299" max="12299" width="12.125" style="20" customWidth="1"/>
    <col min="12300" max="12300" width="40.5" style="20" customWidth="1"/>
    <col min="12301" max="12301" width="43.625" style="20" customWidth="1"/>
    <col min="12302" max="12302" width="8.875" style="20" customWidth="1"/>
    <col min="12303" max="12545" width="8.875" style="20"/>
    <col min="12546" max="12546" width="3.875" style="20" customWidth="1"/>
    <col min="12547" max="12547" width="48.75" style="20" customWidth="1"/>
    <col min="12548" max="12548" width="12.25" style="20" customWidth="1"/>
    <col min="12549" max="12549" width="14" style="20" customWidth="1"/>
    <col min="12550" max="12551" width="13.5" style="20" customWidth="1"/>
    <col min="12552" max="12552" width="11" style="20" bestFit="1" customWidth="1"/>
    <col min="12553" max="12553" width="10.75" style="20" customWidth="1"/>
    <col min="12554" max="12554" width="10.875" style="20" bestFit="1" customWidth="1"/>
    <col min="12555" max="12555" width="12.125" style="20" customWidth="1"/>
    <col min="12556" max="12556" width="40.5" style="20" customWidth="1"/>
    <col min="12557" max="12557" width="43.625" style="20" customWidth="1"/>
    <col min="12558" max="12558" width="8.875" style="20" customWidth="1"/>
    <col min="12559" max="12801" width="8.875" style="20"/>
    <col min="12802" max="12802" width="3.875" style="20" customWidth="1"/>
    <col min="12803" max="12803" width="48.75" style="20" customWidth="1"/>
    <col min="12804" max="12804" width="12.25" style="20" customWidth="1"/>
    <col min="12805" max="12805" width="14" style="20" customWidth="1"/>
    <col min="12806" max="12807" width="13.5" style="20" customWidth="1"/>
    <col min="12808" max="12808" width="11" style="20" bestFit="1" customWidth="1"/>
    <col min="12809" max="12809" width="10.75" style="20" customWidth="1"/>
    <col min="12810" max="12810" width="10.875" style="20" bestFit="1" customWidth="1"/>
    <col min="12811" max="12811" width="12.125" style="20" customWidth="1"/>
    <col min="12812" max="12812" width="40.5" style="20" customWidth="1"/>
    <col min="12813" max="12813" width="43.625" style="20" customWidth="1"/>
    <col min="12814" max="12814" width="8.875" style="20" customWidth="1"/>
    <col min="12815" max="13057" width="8.875" style="20"/>
    <col min="13058" max="13058" width="3.875" style="20" customWidth="1"/>
    <col min="13059" max="13059" width="48.75" style="20" customWidth="1"/>
    <col min="13060" max="13060" width="12.25" style="20" customWidth="1"/>
    <col min="13061" max="13061" width="14" style="20" customWidth="1"/>
    <col min="13062" max="13063" width="13.5" style="20" customWidth="1"/>
    <col min="13064" max="13064" width="11" style="20" bestFit="1" customWidth="1"/>
    <col min="13065" max="13065" width="10.75" style="20" customWidth="1"/>
    <col min="13066" max="13066" width="10.875" style="20" bestFit="1" customWidth="1"/>
    <col min="13067" max="13067" width="12.125" style="20" customWidth="1"/>
    <col min="13068" max="13068" width="40.5" style="20" customWidth="1"/>
    <col min="13069" max="13069" width="43.625" style="20" customWidth="1"/>
    <col min="13070" max="13070" width="8.875" style="20" customWidth="1"/>
    <col min="13071" max="13313" width="8.875" style="20"/>
    <col min="13314" max="13314" width="3.875" style="20" customWidth="1"/>
    <col min="13315" max="13315" width="48.75" style="20" customWidth="1"/>
    <col min="13316" max="13316" width="12.25" style="20" customWidth="1"/>
    <col min="13317" max="13317" width="14" style="20" customWidth="1"/>
    <col min="13318" max="13319" width="13.5" style="20" customWidth="1"/>
    <col min="13320" max="13320" width="11" style="20" bestFit="1" customWidth="1"/>
    <col min="13321" max="13321" width="10.75" style="20" customWidth="1"/>
    <col min="13322" max="13322" width="10.875" style="20" bestFit="1" customWidth="1"/>
    <col min="13323" max="13323" width="12.125" style="20" customWidth="1"/>
    <col min="13324" max="13324" width="40.5" style="20" customWidth="1"/>
    <col min="13325" max="13325" width="43.625" style="20" customWidth="1"/>
    <col min="13326" max="13326" width="8.875" style="20" customWidth="1"/>
    <col min="13327" max="13569" width="8.875" style="20"/>
    <col min="13570" max="13570" width="3.875" style="20" customWidth="1"/>
    <col min="13571" max="13571" width="48.75" style="20" customWidth="1"/>
    <col min="13572" max="13572" width="12.25" style="20" customWidth="1"/>
    <col min="13573" max="13573" width="14" style="20" customWidth="1"/>
    <col min="13574" max="13575" width="13.5" style="20" customWidth="1"/>
    <col min="13576" max="13576" width="11" style="20" bestFit="1" customWidth="1"/>
    <col min="13577" max="13577" width="10.75" style="20" customWidth="1"/>
    <col min="13578" max="13578" width="10.875" style="20" bestFit="1" customWidth="1"/>
    <col min="13579" max="13579" width="12.125" style="20" customWidth="1"/>
    <col min="13580" max="13580" width="40.5" style="20" customWidth="1"/>
    <col min="13581" max="13581" width="43.625" style="20" customWidth="1"/>
    <col min="13582" max="13582" width="8.875" style="20" customWidth="1"/>
    <col min="13583" max="13825" width="8.875" style="20"/>
    <col min="13826" max="13826" width="3.875" style="20" customWidth="1"/>
    <col min="13827" max="13827" width="48.75" style="20" customWidth="1"/>
    <col min="13828" max="13828" width="12.25" style="20" customWidth="1"/>
    <col min="13829" max="13829" width="14" style="20" customWidth="1"/>
    <col min="13830" max="13831" width="13.5" style="20" customWidth="1"/>
    <col min="13832" max="13832" width="11" style="20" bestFit="1" customWidth="1"/>
    <col min="13833" max="13833" width="10.75" style="20" customWidth="1"/>
    <col min="13834" max="13834" width="10.875" style="20" bestFit="1" customWidth="1"/>
    <col min="13835" max="13835" width="12.125" style="20" customWidth="1"/>
    <col min="13836" max="13836" width="40.5" style="20" customWidth="1"/>
    <col min="13837" max="13837" width="43.625" style="20" customWidth="1"/>
    <col min="13838" max="13838" width="8.875" style="20" customWidth="1"/>
    <col min="13839" max="14081" width="8.875" style="20"/>
    <col min="14082" max="14082" width="3.875" style="20" customWidth="1"/>
    <col min="14083" max="14083" width="48.75" style="20" customWidth="1"/>
    <col min="14084" max="14084" width="12.25" style="20" customWidth="1"/>
    <col min="14085" max="14085" width="14" style="20" customWidth="1"/>
    <col min="14086" max="14087" width="13.5" style="20" customWidth="1"/>
    <col min="14088" max="14088" width="11" style="20" bestFit="1" customWidth="1"/>
    <col min="14089" max="14089" width="10.75" style="20" customWidth="1"/>
    <col min="14090" max="14090" width="10.875" style="20" bestFit="1" customWidth="1"/>
    <col min="14091" max="14091" width="12.125" style="20" customWidth="1"/>
    <col min="14092" max="14092" width="40.5" style="20" customWidth="1"/>
    <col min="14093" max="14093" width="43.625" style="20" customWidth="1"/>
    <col min="14094" max="14094" width="8.875" style="20" customWidth="1"/>
    <col min="14095" max="14337" width="8.875" style="20"/>
    <col min="14338" max="14338" width="3.875" style="20" customWidth="1"/>
    <col min="14339" max="14339" width="48.75" style="20" customWidth="1"/>
    <col min="14340" max="14340" width="12.25" style="20" customWidth="1"/>
    <col min="14341" max="14341" width="14" style="20" customWidth="1"/>
    <col min="14342" max="14343" width="13.5" style="20" customWidth="1"/>
    <col min="14344" max="14344" width="11" style="20" bestFit="1" customWidth="1"/>
    <col min="14345" max="14345" width="10.75" style="20" customWidth="1"/>
    <col min="14346" max="14346" width="10.875" style="20" bestFit="1" customWidth="1"/>
    <col min="14347" max="14347" width="12.125" style="20" customWidth="1"/>
    <col min="14348" max="14348" width="40.5" style="20" customWidth="1"/>
    <col min="14349" max="14349" width="43.625" style="20" customWidth="1"/>
    <col min="14350" max="14350" width="8.875" style="20" customWidth="1"/>
    <col min="14351" max="14593" width="8.875" style="20"/>
    <col min="14594" max="14594" width="3.875" style="20" customWidth="1"/>
    <col min="14595" max="14595" width="48.75" style="20" customWidth="1"/>
    <col min="14596" max="14596" width="12.25" style="20" customWidth="1"/>
    <col min="14597" max="14597" width="14" style="20" customWidth="1"/>
    <col min="14598" max="14599" width="13.5" style="20" customWidth="1"/>
    <col min="14600" max="14600" width="11" style="20" bestFit="1" customWidth="1"/>
    <col min="14601" max="14601" width="10.75" style="20" customWidth="1"/>
    <col min="14602" max="14602" width="10.875" style="20" bestFit="1" customWidth="1"/>
    <col min="14603" max="14603" width="12.125" style="20" customWidth="1"/>
    <col min="14604" max="14604" width="40.5" style="20" customWidth="1"/>
    <col min="14605" max="14605" width="43.625" style="20" customWidth="1"/>
    <col min="14606" max="14606" width="8.875" style="20" customWidth="1"/>
    <col min="14607" max="14849" width="8.875" style="20"/>
    <col min="14850" max="14850" width="3.875" style="20" customWidth="1"/>
    <col min="14851" max="14851" width="48.75" style="20" customWidth="1"/>
    <col min="14852" max="14852" width="12.25" style="20" customWidth="1"/>
    <col min="14853" max="14853" width="14" style="20" customWidth="1"/>
    <col min="14854" max="14855" width="13.5" style="20" customWidth="1"/>
    <col min="14856" max="14856" width="11" style="20" bestFit="1" customWidth="1"/>
    <col min="14857" max="14857" width="10.75" style="20" customWidth="1"/>
    <col min="14858" max="14858" width="10.875" style="20" bestFit="1" customWidth="1"/>
    <col min="14859" max="14859" width="12.125" style="20" customWidth="1"/>
    <col min="14860" max="14860" width="40.5" style="20" customWidth="1"/>
    <col min="14861" max="14861" width="43.625" style="20" customWidth="1"/>
    <col min="14862" max="14862" width="8.875" style="20" customWidth="1"/>
    <col min="14863" max="15105" width="8.875" style="20"/>
    <col min="15106" max="15106" width="3.875" style="20" customWidth="1"/>
    <col min="15107" max="15107" width="48.75" style="20" customWidth="1"/>
    <col min="15108" max="15108" width="12.25" style="20" customWidth="1"/>
    <col min="15109" max="15109" width="14" style="20" customWidth="1"/>
    <col min="15110" max="15111" width="13.5" style="20" customWidth="1"/>
    <col min="15112" max="15112" width="11" style="20" bestFit="1" customWidth="1"/>
    <col min="15113" max="15113" width="10.75" style="20" customWidth="1"/>
    <col min="15114" max="15114" width="10.875" style="20" bestFit="1" customWidth="1"/>
    <col min="15115" max="15115" width="12.125" style="20" customWidth="1"/>
    <col min="15116" max="15116" width="40.5" style="20" customWidth="1"/>
    <col min="15117" max="15117" width="43.625" style="20" customWidth="1"/>
    <col min="15118" max="15118" width="8.875" style="20" customWidth="1"/>
    <col min="15119" max="15361" width="8.875" style="20"/>
    <col min="15362" max="15362" width="3.875" style="20" customWidth="1"/>
    <col min="15363" max="15363" width="48.75" style="20" customWidth="1"/>
    <col min="15364" max="15364" width="12.25" style="20" customWidth="1"/>
    <col min="15365" max="15365" width="14" style="20" customWidth="1"/>
    <col min="15366" max="15367" width="13.5" style="20" customWidth="1"/>
    <col min="15368" max="15368" width="11" style="20" bestFit="1" customWidth="1"/>
    <col min="15369" max="15369" width="10.75" style="20" customWidth="1"/>
    <col min="15370" max="15370" width="10.875" style="20" bestFit="1" customWidth="1"/>
    <col min="15371" max="15371" width="12.125" style="20" customWidth="1"/>
    <col min="15372" max="15372" width="40.5" style="20" customWidth="1"/>
    <col min="15373" max="15373" width="43.625" style="20" customWidth="1"/>
    <col min="15374" max="15374" width="8.875" style="20" customWidth="1"/>
    <col min="15375" max="15617" width="8.875" style="20"/>
    <col min="15618" max="15618" width="3.875" style="20" customWidth="1"/>
    <col min="15619" max="15619" width="48.75" style="20" customWidth="1"/>
    <col min="15620" max="15620" width="12.25" style="20" customWidth="1"/>
    <col min="15621" max="15621" width="14" style="20" customWidth="1"/>
    <col min="15622" max="15623" width="13.5" style="20" customWidth="1"/>
    <col min="15624" max="15624" width="11" style="20" bestFit="1" customWidth="1"/>
    <col min="15625" max="15625" width="10.75" style="20" customWidth="1"/>
    <col min="15626" max="15626" width="10.875" style="20" bestFit="1" customWidth="1"/>
    <col min="15627" max="15627" width="12.125" style="20" customWidth="1"/>
    <col min="15628" max="15628" width="40.5" style="20" customWidth="1"/>
    <col min="15629" max="15629" width="43.625" style="20" customWidth="1"/>
    <col min="15630" max="15630" width="8.875" style="20" customWidth="1"/>
    <col min="15631" max="15873" width="8.875" style="20"/>
    <col min="15874" max="15874" width="3.875" style="20" customWidth="1"/>
    <col min="15875" max="15875" width="48.75" style="20" customWidth="1"/>
    <col min="15876" max="15876" width="12.25" style="20" customWidth="1"/>
    <col min="15877" max="15877" width="14" style="20" customWidth="1"/>
    <col min="15878" max="15879" width="13.5" style="20" customWidth="1"/>
    <col min="15880" max="15880" width="11" style="20" bestFit="1" customWidth="1"/>
    <col min="15881" max="15881" width="10.75" style="20" customWidth="1"/>
    <col min="15882" max="15882" width="10.875" style="20" bestFit="1" customWidth="1"/>
    <col min="15883" max="15883" width="12.125" style="20" customWidth="1"/>
    <col min="15884" max="15884" width="40.5" style="20" customWidth="1"/>
    <col min="15885" max="15885" width="43.625" style="20" customWidth="1"/>
    <col min="15886" max="15886" width="8.875" style="20" customWidth="1"/>
    <col min="15887" max="16129" width="8.875" style="20"/>
    <col min="16130" max="16130" width="3.875" style="20" customWidth="1"/>
    <col min="16131" max="16131" width="48.75" style="20" customWidth="1"/>
    <col min="16132" max="16132" width="12.25" style="20" customWidth="1"/>
    <col min="16133" max="16133" width="14" style="20" customWidth="1"/>
    <col min="16134" max="16135" width="13.5" style="20" customWidth="1"/>
    <col min="16136" max="16136" width="11" style="20" bestFit="1" customWidth="1"/>
    <col min="16137" max="16137" width="10.75" style="20" customWidth="1"/>
    <col min="16138" max="16138" width="10.875" style="20" bestFit="1" customWidth="1"/>
    <col min="16139" max="16139" width="12.125" style="20" customWidth="1"/>
    <col min="16140" max="16140" width="40.5" style="20" customWidth="1"/>
    <col min="16141" max="16141" width="43.625" style="20" customWidth="1"/>
    <col min="16142" max="16142" width="8.875" style="20" customWidth="1"/>
    <col min="16143" max="16384" width="8.875" style="20"/>
  </cols>
  <sheetData>
    <row r="1" spans="1:14" s="3" customFormat="1" ht="25.5">
      <c r="A1" s="75" t="s">
        <v>142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1"/>
      <c r="N1" s="2"/>
    </row>
    <row r="2" spans="1:14" s="6" customFormat="1" ht="25.5">
      <c r="A2" s="49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4"/>
    </row>
    <row r="3" spans="1:14" s="6" customFormat="1" ht="25.5">
      <c r="A3" s="49"/>
      <c r="B3" s="4"/>
      <c r="C3" s="4"/>
      <c r="D3" s="4"/>
      <c r="E3" s="4"/>
      <c r="F3" s="4"/>
      <c r="G3" s="4"/>
      <c r="H3" s="4"/>
      <c r="I3" s="4"/>
      <c r="J3" s="50"/>
      <c r="K3" s="51"/>
      <c r="L3" s="51" t="s">
        <v>97</v>
      </c>
      <c r="M3" s="5"/>
      <c r="N3" s="4"/>
    </row>
    <row r="4" spans="1:14" s="9" customFormat="1" ht="16.5">
      <c r="A4" s="77" t="s">
        <v>0</v>
      </c>
      <c r="B4" s="73" t="s">
        <v>1</v>
      </c>
      <c r="C4" s="73" t="s">
        <v>2</v>
      </c>
      <c r="D4" s="77" t="s">
        <v>3</v>
      </c>
      <c r="E4" s="78"/>
      <c r="F4" s="78"/>
      <c r="G4" s="77" t="s">
        <v>4</v>
      </c>
      <c r="H4" s="73" t="s">
        <v>5</v>
      </c>
      <c r="I4" s="77" t="s">
        <v>60</v>
      </c>
      <c r="J4" s="37" t="s">
        <v>6</v>
      </c>
      <c r="K4" s="73" t="s">
        <v>143</v>
      </c>
      <c r="L4" s="73" t="s">
        <v>7</v>
      </c>
      <c r="M4" s="7"/>
      <c r="N4" s="8"/>
    </row>
    <row r="5" spans="1:14" s="9" customFormat="1" ht="33">
      <c r="A5" s="77"/>
      <c r="B5" s="73"/>
      <c r="C5" s="73"/>
      <c r="D5" s="37" t="s">
        <v>91</v>
      </c>
      <c r="E5" s="37" t="s">
        <v>92</v>
      </c>
      <c r="F5" s="37" t="s">
        <v>8</v>
      </c>
      <c r="G5" s="77"/>
      <c r="H5" s="73"/>
      <c r="I5" s="77"/>
      <c r="J5" s="37" t="s">
        <v>9</v>
      </c>
      <c r="K5" s="73"/>
      <c r="L5" s="73"/>
      <c r="M5" s="7"/>
      <c r="N5" s="10"/>
    </row>
    <row r="6" spans="1:14" s="15" customFormat="1" ht="16.5">
      <c r="A6" s="74" t="s">
        <v>10</v>
      </c>
      <c r="B6" s="74"/>
      <c r="C6" s="11">
        <f>SUM(C7:C61)</f>
        <v>21189941</v>
      </c>
      <c r="D6" s="11">
        <f>SUM(D7:D61)</f>
        <v>2613148</v>
      </c>
      <c r="E6" s="11">
        <f>SUM(E7:E61)</f>
        <v>8695548</v>
      </c>
      <c r="F6" s="11">
        <f>SUM(F7:F61)</f>
        <v>11245136</v>
      </c>
      <c r="G6" s="12"/>
      <c r="H6" s="11">
        <f>SUM(H7:H61)</f>
        <v>9944805</v>
      </c>
      <c r="I6" s="13">
        <f t="shared" ref="I6:I61" si="0">H6/C6</f>
        <v>0.46931725765541299</v>
      </c>
      <c r="J6" s="27"/>
      <c r="K6" s="57"/>
      <c r="L6" s="26"/>
      <c r="M6" s="7"/>
      <c r="N6" s="14"/>
    </row>
    <row r="7" spans="1:14" s="15" customFormat="1" ht="33">
      <c r="A7" s="27">
        <v>1</v>
      </c>
      <c r="B7" s="25" t="s">
        <v>13</v>
      </c>
      <c r="C7" s="11">
        <v>700000</v>
      </c>
      <c r="D7" s="11"/>
      <c r="E7" s="16">
        <v>661699</v>
      </c>
      <c r="F7" s="16">
        <f t="shared" ref="F7:F61" si="1">SUM(D7:E7)</f>
        <v>661699</v>
      </c>
      <c r="G7" s="38">
        <f t="shared" ref="G7:G8" si="2">F7/C7</f>
        <v>0.94528428571428569</v>
      </c>
      <c r="H7" s="17">
        <f t="shared" ref="H7:H8" si="3">C7-F7</f>
        <v>38301</v>
      </c>
      <c r="I7" s="13">
        <f t="shared" si="0"/>
        <v>5.4715714285714284E-2</v>
      </c>
      <c r="J7" s="27" t="s">
        <v>16</v>
      </c>
      <c r="K7" s="56"/>
      <c r="L7" s="56" t="s">
        <v>141</v>
      </c>
      <c r="M7" s="7"/>
      <c r="N7" s="14"/>
    </row>
    <row r="8" spans="1:14" s="15" customFormat="1" ht="33">
      <c r="A8" s="27">
        <v>2</v>
      </c>
      <c r="B8" s="25" t="s">
        <v>14</v>
      </c>
      <c r="C8" s="11">
        <v>300000</v>
      </c>
      <c r="D8" s="11"/>
      <c r="E8" s="16">
        <v>287000</v>
      </c>
      <c r="F8" s="16">
        <f t="shared" si="1"/>
        <v>287000</v>
      </c>
      <c r="G8" s="38">
        <f t="shared" si="2"/>
        <v>0.95666666666666667</v>
      </c>
      <c r="H8" s="17">
        <f t="shared" si="3"/>
        <v>13000</v>
      </c>
      <c r="I8" s="13">
        <f t="shared" si="0"/>
        <v>4.3333333333333335E-2</v>
      </c>
      <c r="J8" s="27" t="s">
        <v>15</v>
      </c>
      <c r="K8" s="56"/>
      <c r="L8" s="56" t="s">
        <v>141</v>
      </c>
      <c r="M8" s="7"/>
      <c r="N8" s="14"/>
    </row>
    <row r="9" spans="1:14" s="15" customFormat="1" ht="32.450000000000003" customHeight="1">
      <c r="A9" s="27">
        <v>3</v>
      </c>
      <c r="B9" s="25" t="s">
        <v>29</v>
      </c>
      <c r="C9" s="11">
        <v>10971</v>
      </c>
      <c r="D9" s="11">
        <v>2000</v>
      </c>
      <c r="E9" s="16">
        <v>0</v>
      </c>
      <c r="F9" s="16">
        <f t="shared" si="1"/>
        <v>2000</v>
      </c>
      <c r="G9" s="38" t="b">
        <f>D12=F9/C9</f>
        <v>0</v>
      </c>
      <c r="H9" s="17">
        <f t="shared" ref="H9:H21" si="4">C9-F9</f>
        <v>8971</v>
      </c>
      <c r="I9" s="13">
        <f t="shared" si="0"/>
        <v>0.81770121228693826</v>
      </c>
      <c r="J9" s="39" t="s">
        <v>103</v>
      </c>
      <c r="K9" s="57"/>
      <c r="L9" s="26"/>
      <c r="M9" s="7"/>
      <c r="N9" s="14"/>
    </row>
    <row r="10" spans="1:14" ht="32.450000000000003" customHeight="1">
      <c r="A10" s="27">
        <v>4</v>
      </c>
      <c r="B10" s="25" t="s">
        <v>70</v>
      </c>
      <c r="C10" s="11">
        <v>140000</v>
      </c>
      <c r="D10" s="11">
        <v>75920</v>
      </c>
      <c r="E10" s="16">
        <v>14640</v>
      </c>
      <c r="F10" s="16">
        <f t="shared" si="1"/>
        <v>90560</v>
      </c>
      <c r="G10" s="38">
        <f t="shared" ref="G10:G21" si="5">F10/C10</f>
        <v>0.64685714285714291</v>
      </c>
      <c r="H10" s="17">
        <f t="shared" si="4"/>
        <v>49440</v>
      </c>
      <c r="I10" s="13">
        <f>H10/C10</f>
        <v>0.35314285714285715</v>
      </c>
      <c r="J10" s="27" t="s">
        <v>77</v>
      </c>
      <c r="K10" s="57"/>
      <c r="L10" s="26"/>
    </row>
    <row r="11" spans="1:14" ht="49.5">
      <c r="A11" s="56">
        <v>5</v>
      </c>
      <c r="B11" s="25" t="s">
        <v>139</v>
      </c>
      <c r="C11" s="11">
        <v>50000</v>
      </c>
      <c r="D11" s="11">
        <v>4980</v>
      </c>
      <c r="E11" s="16"/>
      <c r="F11" s="16">
        <f>E11+D11</f>
        <v>4980</v>
      </c>
      <c r="G11" s="38">
        <f t="shared" ref="G11" si="6">F11/C11</f>
        <v>9.9599999999999994E-2</v>
      </c>
      <c r="H11" s="17">
        <f t="shared" ref="H11" si="7">C11-F11</f>
        <v>45020</v>
      </c>
      <c r="I11" s="13">
        <f t="shared" ref="I11" si="8">H11/C11</f>
        <v>0.90039999999999998</v>
      </c>
      <c r="J11" s="56" t="s">
        <v>85</v>
      </c>
      <c r="K11" s="56" t="s">
        <v>140</v>
      </c>
      <c r="L11" s="57"/>
    </row>
    <row r="12" spans="1:14" s="15" customFormat="1" ht="32.450000000000003" customHeight="1">
      <c r="A12" s="52">
        <v>6</v>
      </c>
      <c r="B12" s="25" t="s">
        <v>82</v>
      </c>
      <c r="C12" s="11">
        <v>15000</v>
      </c>
      <c r="D12" s="11">
        <v>0</v>
      </c>
      <c r="E12" s="16">
        <v>0</v>
      </c>
      <c r="F12" s="16">
        <f>D12+E12</f>
        <v>0</v>
      </c>
      <c r="G12" s="38">
        <f t="shared" ref="G12" si="9">F12/C12</f>
        <v>0</v>
      </c>
      <c r="H12" s="17">
        <f>C12-F12</f>
        <v>15000</v>
      </c>
      <c r="I12" s="13">
        <f t="shared" ref="I12" si="10">H12/C12</f>
        <v>1</v>
      </c>
      <c r="J12" s="35" t="s">
        <v>119</v>
      </c>
      <c r="K12" s="34"/>
      <c r="L12" s="34" t="s">
        <v>84</v>
      </c>
      <c r="M12" s="7"/>
      <c r="N12" s="14"/>
    </row>
    <row r="13" spans="1:14" ht="32.450000000000003" customHeight="1">
      <c r="A13" s="27">
        <v>7</v>
      </c>
      <c r="B13" s="25" t="s">
        <v>26</v>
      </c>
      <c r="C13" s="11">
        <v>370700</v>
      </c>
      <c r="D13" s="11"/>
      <c r="E13" s="16">
        <v>329256</v>
      </c>
      <c r="F13" s="16">
        <f t="shared" si="1"/>
        <v>329256</v>
      </c>
      <c r="G13" s="38">
        <f t="shared" si="5"/>
        <v>0.88820070137577556</v>
      </c>
      <c r="H13" s="17">
        <f t="shared" si="4"/>
        <v>41444</v>
      </c>
      <c r="I13" s="13">
        <f t="shared" si="0"/>
        <v>0.11179929862422444</v>
      </c>
      <c r="J13" s="27" t="s">
        <v>46</v>
      </c>
      <c r="K13" s="58"/>
      <c r="L13" s="58" t="s">
        <v>138</v>
      </c>
    </row>
    <row r="14" spans="1:14" ht="32.450000000000003" customHeight="1">
      <c r="A14" s="54">
        <v>8</v>
      </c>
      <c r="B14" s="25" t="s">
        <v>121</v>
      </c>
      <c r="C14" s="11">
        <v>481326</v>
      </c>
      <c r="D14" s="11"/>
      <c r="E14" s="16">
        <v>465576</v>
      </c>
      <c r="F14" s="16">
        <f t="shared" ref="F14" si="11">SUM(D14:E14)</f>
        <v>465576</v>
      </c>
      <c r="G14" s="38">
        <f t="shared" ref="G14" si="12">F14/C14</f>
        <v>0.96727789481557203</v>
      </c>
      <c r="H14" s="17">
        <f t="shared" ref="H14" si="13">C14-F14</f>
        <v>15750</v>
      </c>
      <c r="I14" s="13">
        <f t="shared" ref="I14" si="14">H14/C14</f>
        <v>3.2722105184428016E-2</v>
      </c>
      <c r="J14" s="54" t="s">
        <v>38</v>
      </c>
      <c r="K14" s="57"/>
      <c r="L14" s="55" t="s">
        <v>120</v>
      </c>
    </row>
    <row r="15" spans="1:14" ht="32.450000000000003" customHeight="1">
      <c r="A15" s="27">
        <v>9</v>
      </c>
      <c r="B15" s="25" t="s">
        <v>37</v>
      </c>
      <c r="C15" s="11">
        <v>271160</v>
      </c>
      <c r="D15" s="11">
        <v>0</v>
      </c>
      <c r="E15" s="11">
        <v>252368</v>
      </c>
      <c r="F15" s="16">
        <f>D15+E15</f>
        <v>252368</v>
      </c>
      <c r="G15" s="38">
        <f t="shared" si="5"/>
        <v>0.93069774302994546</v>
      </c>
      <c r="H15" s="17">
        <f t="shared" si="4"/>
        <v>18792</v>
      </c>
      <c r="I15" s="13">
        <f t="shared" si="0"/>
        <v>6.9302256970054585E-2</v>
      </c>
      <c r="J15" s="27" t="s">
        <v>38</v>
      </c>
      <c r="K15" s="57"/>
      <c r="L15" s="36" t="s">
        <v>124</v>
      </c>
    </row>
    <row r="16" spans="1:14" s="48" customFormat="1" ht="32.450000000000003" customHeight="1">
      <c r="A16" s="39">
        <v>11</v>
      </c>
      <c r="B16" s="40" t="s">
        <v>137</v>
      </c>
      <c r="C16" s="41">
        <v>569300</v>
      </c>
      <c r="D16" s="41">
        <v>0</v>
      </c>
      <c r="E16" s="42">
        <v>107456</v>
      </c>
      <c r="F16" s="42">
        <f t="shared" ref="F16" si="15">SUM(D16:E16)</f>
        <v>107456</v>
      </c>
      <c r="G16" s="38">
        <f t="shared" ref="G16" si="16">F16/C16</f>
        <v>0.18875109783945196</v>
      </c>
      <c r="H16" s="43">
        <f t="shared" ref="H16" si="17">C16-F16</f>
        <v>461844</v>
      </c>
      <c r="I16" s="44">
        <f t="shared" ref="I16" si="18">H16/C16</f>
        <v>0.81124890216054801</v>
      </c>
      <c r="J16" s="39" t="s">
        <v>20</v>
      </c>
      <c r="K16" s="45"/>
      <c r="L16" s="45" t="s">
        <v>55</v>
      </c>
      <c r="M16" s="46"/>
      <c r="N16" s="47"/>
    </row>
    <row r="17" spans="1:14" s="48" customFormat="1" ht="32.450000000000003" customHeight="1">
      <c r="A17" s="39">
        <v>10</v>
      </c>
      <c r="B17" s="40" t="s">
        <v>106</v>
      </c>
      <c r="C17" s="41">
        <v>295759</v>
      </c>
      <c r="D17" s="41">
        <v>0</v>
      </c>
      <c r="E17" s="42">
        <v>266148</v>
      </c>
      <c r="F17" s="42">
        <f t="shared" ref="F17" si="19">SUM(D17:E17)</f>
        <v>266148</v>
      </c>
      <c r="G17" s="38">
        <f t="shared" ref="G17" si="20">F17/C17</f>
        <v>0.8998813222928127</v>
      </c>
      <c r="H17" s="43">
        <f t="shared" ref="H17" si="21">C17-F17</f>
        <v>29611</v>
      </c>
      <c r="I17" s="44">
        <f t="shared" ref="I17" si="22">H17/C17</f>
        <v>0.10011867770718727</v>
      </c>
      <c r="J17" s="39" t="s">
        <v>20</v>
      </c>
      <c r="K17" s="45"/>
      <c r="L17" s="45" t="s">
        <v>107</v>
      </c>
      <c r="M17" s="46"/>
      <c r="N17" s="47"/>
    </row>
    <row r="18" spans="1:14" s="48" customFormat="1" ht="32.450000000000003" customHeight="1">
      <c r="A18" s="39">
        <v>11</v>
      </c>
      <c r="B18" s="40" t="s">
        <v>79</v>
      </c>
      <c r="C18" s="41">
        <v>569300</v>
      </c>
      <c r="D18" s="41">
        <v>0</v>
      </c>
      <c r="E18" s="42">
        <v>107456</v>
      </c>
      <c r="F18" s="42">
        <f t="shared" si="1"/>
        <v>107456</v>
      </c>
      <c r="G18" s="38">
        <f t="shared" si="5"/>
        <v>0.18875109783945196</v>
      </c>
      <c r="H18" s="43">
        <f t="shared" si="4"/>
        <v>461844</v>
      </c>
      <c r="I18" s="44">
        <f t="shared" si="0"/>
        <v>0.81124890216054801</v>
      </c>
      <c r="J18" s="39" t="s">
        <v>20</v>
      </c>
      <c r="K18" s="45"/>
      <c r="L18" s="45" t="s">
        <v>55</v>
      </c>
      <c r="M18" s="46"/>
      <c r="N18" s="47"/>
    </row>
    <row r="19" spans="1:14" ht="50.25" customHeight="1">
      <c r="A19" s="27">
        <v>12</v>
      </c>
      <c r="B19" s="25" t="s">
        <v>17</v>
      </c>
      <c r="C19" s="11">
        <v>893500</v>
      </c>
      <c r="D19" s="11">
        <v>47075</v>
      </c>
      <c r="E19" s="16">
        <v>278208</v>
      </c>
      <c r="F19" s="16">
        <f t="shared" si="1"/>
        <v>325283</v>
      </c>
      <c r="G19" s="38">
        <f t="shared" si="5"/>
        <v>0.36405484051482934</v>
      </c>
      <c r="H19" s="17">
        <f t="shared" si="4"/>
        <v>568217</v>
      </c>
      <c r="I19" s="13">
        <f t="shared" si="0"/>
        <v>0.63594515948517072</v>
      </c>
      <c r="J19" s="27" t="s">
        <v>45</v>
      </c>
      <c r="K19" s="57"/>
      <c r="L19" s="26"/>
    </row>
    <row r="20" spans="1:14" ht="48.75" customHeight="1">
      <c r="A20" s="27">
        <v>13</v>
      </c>
      <c r="B20" s="25" t="s">
        <v>18</v>
      </c>
      <c r="C20" s="11">
        <v>120000</v>
      </c>
      <c r="D20" s="11"/>
      <c r="E20" s="16">
        <v>75000</v>
      </c>
      <c r="F20" s="16">
        <f t="shared" si="1"/>
        <v>75000</v>
      </c>
      <c r="G20" s="38">
        <f t="shared" si="5"/>
        <v>0.625</v>
      </c>
      <c r="H20" s="17">
        <f t="shared" si="4"/>
        <v>45000</v>
      </c>
      <c r="I20" s="13">
        <f t="shared" si="0"/>
        <v>0.375</v>
      </c>
      <c r="J20" s="27" t="s">
        <v>45</v>
      </c>
      <c r="K20" s="57"/>
      <c r="L20" s="26"/>
    </row>
    <row r="21" spans="1:14" ht="32.450000000000003" customHeight="1">
      <c r="A21" s="27">
        <v>14</v>
      </c>
      <c r="B21" s="25" t="s">
        <v>34</v>
      </c>
      <c r="C21" s="11">
        <v>123725</v>
      </c>
      <c r="D21" s="11">
        <v>29064</v>
      </c>
      <c r="E21" s="16">
        <v>85931</v>
      </c>
      <c r="F21" s="16">
        <f t="shared" si="1"/>
        <v>114995</v>
      </c>
      <c r="G21" s="38">
        <f t="shared" si="5"/>
        <v>0.92944029096787228</v>
      </c>
      <c r="H21" s="17">
        <f t="shared" si="4"/>
        <v>8730</v>
      </c>
      <c r="I21" s="13">
        <f t="shared" si="0"/>
        <v>7.0559709032127702E-2</v>
      </c>
      <c r="J21" s="27" t="s">
        <v>33</v>
      </c>
      <c r="K21" s="57"/>
      <c r="L21" s="26" t="s">
        <v>52</v>
      </c>
    </row>
    <row r="22" spans="1:14" ht="32.450000000000003" customHeight="1">
      <c r="A22" s="35">
        <v>15</v>
      </c>
      <c r="B22" s="25" t="s">
        <v>90</v>
      </c>
      <c r="C22" s="11">
        <v>420000</v>
      </c>
      <c r="D22" s="11">
        <v>0</v>
      </c>
      <c r="E22" s="16">
        <v>388044</v>
      </c>
      <c r="F22" s="16">
        <f t="shared" ref="F22" si="23">SUM(D22:E22)</f>
        <v>388044</v>
      </c>
      <c r="G22" s="38">
        <f t="shared" ref="G22" si="24">F22/C22</f>
        <v>0.92391428571428569</v>
      </c>
      <c r="H22" s="17">
        <f t="shared" ref="H22" si="25">C22-F22</f>
        <v>31956</v>
      </c>
      <c r="I22" s="13">
        <f t="shared" ref="I22" si="26">H22/C22</f>
        <v>7.6085714285714284E-2</v>
      </c>
      <c r="J22" s="35" t="s">
        <v>81</v>
      </c>
      <c r="K22" s="57"/>
      <c r="L22" s="36"/>
    </row>
    <row r="23" spans="1:14" s="15" customFormat="1" ht="33">
      <c r="A23" s="27">
        <v>16</v>
      </c>
      <c r="B23" s="25" t="s">
        <v>11</v>
      </c>
      <c r="C23" s="11">
        <v>280000</v>
      </c>
      <c r="D23" s="11">
        <v>0</v>
      </c>
      <c r="E23" s="16">
        <v>280000</v>
      </c>
      <c r="F23" s="16">
        <f t="shared" si="1"/>
        <v>280000</v>
      </c>
      <c r="G23" s="38">
        <f t="shared" ref="G23:G43" si="27">F23/C23</f>
        <v>1</v>
      </c>
      <c r="H23" s="17">
        <f t="shared" ref="H23:H43" si="28">C23-F23</f>
        <v>0</v>
      </c>
      <c r="I23" s="13">
        <f t="shared" si="0"/>
        <v>0</v>
      </c>
      <c r="J23" s="27" t="s">
        <v>12</v>
      </c>
      <c r="K23" s="57"/>
      <c r="L23" s="26"/>
      <c r="M23" s="7"/>
      <c r="N23" s="14"/>
    </row>
    <row r="24" spans="1:14" s="15" customFormat="1" ht="32.450000000000003" customHeight="1">
      <c r="A24" s="52">
        <v>17</v>
      </c>
      <c r="B24" s="25" t="s">
        <v>48</v>
      </c>
      <c r="C24" s="11">
        <v>22000</v>
      </c>
      <c r="D24" s="11">
        <v>0</v>
      </c>
      <c r="E24" s="16">
        <v>0</v>
      </c>
      <c r="F24" s="16">
        <f>SUM(D24:E24)</f>
        <v>0</v>
      </c>
      <c r="G24" s="38">
        <f>F24/C24</f>
        <v>0</v>
      </c>
      <c r="H24" s="17">
        <f>C24-D24-E24</f>
        <v>22000</v>
      </c>
      <c r="I24" s="13">
        <f>H24/C24</f>
        <v>1</v>
      </c>
      <c r="J24" s="27" t="s">
        <v>49</v>
      </c>
      <c r="K24" s="57"/>
      <c r="L24" s="26" t="s">
        <v>54</v>
      </c>
      <c r="M24" s="7"/>
      <c r="N24" s="14"/>
    </row>
    <row r="25" spans="1:14" s="15" customFormat="1" ht="32.450000000000003" customHeight="1">
      <c r="A25" s="54">
        <v>18</v>
      </c>
      <c r="B25" s="25" t="s">
        <v>116</v>
      </c>
      <c r="C25" s="11">
        <v>95000</v>
      </c>
      <c r="D25" s="11">
        <v>0</v>
      </c>
      <c r="E25" s="16">
        <v>6000</v>
      </c>
      <c r="F25" s="16">
        <f t="shared" ref="F25" si="29">SUM(D25:E25)</f>
        <v>6000</v>
      </c>
      <c r="G25" s="38">
        <f>F25/C25</f>
        <v>6.3157894736842107E-2</v>
      </c>
      <c r="H25" s="17">
        <f>C25-F25</f>
        <v>89000</v>
      </c>
      <c r="I25" s="13">
        <f t="shared" ref="I25" si="30">H25/C25</f>
        <v>0.93684210526315792</v>
      </c>
      <c r="J25" s="54" t="s">
        <v>118</v>
      </c>
      <c r="K25" s="57"/>
      <c r="L25" s="55" t="s">
        <v>117</v>
      </c>
      <c r="M25" s="7"/>
      <c r="N25" s="14"/>
    </row>
    <row r="26" spans="1:14" ht="32.450000000000003" customHeight="1">
      <c r="A26" s="52">
        <v>19</v>
      </c>
      <c r="B26" s="25" t="s">
        <v>73</v>
      </c>
      <c r="C26" s="11">
        <v>63560</v>
      </c>
      <c r="D26" s="11">
        <v>13320</v>
      </c>
      <c r="E26" s="16">
        <v>50240</v>
      </c>
      <c r="F26" s="16">
        <f>C26-D26-E26</f>
        <v>0</v>
      </c>
      <c r="G26" s="38">
        <f>F26/C26</f>
        <v>0</v>
      </c>
      <c r="H26" s="17">
        <f>C26-F26</f>
        <v>63560</v>
      </c>
      <c r="I26" s="13">
        <f t="shared" ref="I26:I27" si="31">H26/C26</f>
        <v>1</v>
      </c>
      <c r="J26" s="35" t="s">
        <v>74</v>
      </c>
      <c r="K26" s="56"/>
      <c r="L26" s="35" t="s">
        <v>102</v>
      </c>
    </row>
    <row r="27" spans="1:14" ht="32.450000000000003" customHeight="1">
      <c r="A27" s="54">
        <v>20</v>
      </c>
      <c r="B27" s="25" t="s">
        <v>108</v>
      </c>
      <c r="C27" s="11">
        <v>300000</v>
      </c>
      <c r="D27" s="11">
        <v>84000</v>
      </c>
      <c r="E27" s="16">
        <v>93600</v>
      </c>
      <c r="F27" s="16">
        <f t="shared" ref="F27" si="32">SUM(D27:E27)</f>
        <v>177600</v>
      </c>
      <c r="G27" s="38">
        <f t="shared" ref="G27" si="33">F27/C27</f>
        <v>0.59199999999999997</v>
      </c>
      <c r="H27" s="17">
        <f t="shared" ref="H27" si="34">C27-F27</f>
        <v>122400</v>
      </c>
      <c r="I27" s="13">
        <f t="shared" si="31"/>
        <v>0.40799999999999997</v>
      </c>
      <c r="J27" s="54" t="s">
        <v>109</v>
      </c>
      <c r="K27" s="57"/>
      <c r="L27" s="55" t="s">
        <v>113</v>
      </c>
    </row>
    <row r="28" spans="1:14" ht="32.450000000000003" customHeight="1">
      <c r="A28" s="54">
        <v>21</v>
      </c>
      <c r="B28" s="25" t="s">
        <v>110</v>
      </c>
      <c r="C28" s="11">
        <v>120000</v>
      </c>
      <c r="D28" s="11">
        <v>0</v>
      </c>
      <c r="E28" s="16">
        <v>0</v>
      </c>
      <c r="F28" s="16">
        <f t="shared" ref="F28" si="35">SUM(D28:E28)</f>
        <v>0</v>
      </c>
      <c r="G28" s="38">
        <f t="shared" ref="G28" si="36">F28/C28</f>
        <v>0</v>
      </c>
      <c r="H28" s="17">
        <f t="shared" ref="H28" si="37">C28-F28</f>
        <v>120000</v>
      </c>
      <c r="I28" s="13">
        <f t="shared" ref="I28" si="38">H28/C28</f>
        <v>1</v>
      </c>
      <c r="J28" s="54" t="s">
        <v>111</v>
      </c>
      <c r="K28" s="57"/>
      <c r="L28" s="55" t="s">
        <v>112</v>
      </c>
    </row>
    <row r="29" spans="1:14" ht="32.450000000000003" customHeight="1">
      <c r="A29" s="52">
        <v>22</v>
      </c>
      <c r="B29" s="25" t="s">
        <v>88</v>
      </c>
      <c r="C29" s="11">
        <v>300000</v>
      </c>
      <c r="D29" s="11">
        <v>0</v>
      </c>
      <c r="E29" s="16"/>
      <c r="F29" s="16">
        <f t="shared" ref="F29" si="39">SUM(D29:E29)</f>
        <v>0</v>
      </c>
      <c r="G29" s="38">
        <f t="shared" ref="G29" si="40">F29/C29</f>
        <v>0</v>
      </c>
      <c r="H29" s="17">
        <f t="shared" ref="H29" si="41">C29-F29</f>
        <v>300000</v>
      </c>
      <c r="I29" s="13">
        <f t="shared" ref="I29" si="42">H29/C29</f>
        <v>1</v>
      </c>
      <c r="J29" s="35" t="s">
        <v>36</v>
      </c>
      <c r="K29" s="57"/>
      <c r="L29" s="36" t="s">
        <v>89</v>
      </c>
    </row>
    <row r="30" spans="1:14" ht="49.5">
      <c r="A30" s="52">
        <v>23</v>
      </c>
      <c r="B30" s="25" t="s">
        <v>80</v>
      </c>
      <c r="C30" s="11">
        <v>586456</v>
      </c>
      <c r="D30" s="11"/>
      <c r="E30" s="16">
        <v>544899</v>
      </c>
      <c r="F30" s="16">
        <f t="shared" ref="F30" si="43">SUM(D30:E30)</f>
        <v>544899</v>
      </c>
      <c r="G30" s="38">
        <f t="shared" ref="G30" si="44">F30/C30</f>
        <v>0.92913875891797504</v>
      </c>
      <c r="H30" s="17">
        <f t="shared" ref="H30" si="45">C30-F30</f>
        <v>41557</v>
      </c>
      <c r="I30" s="13">
        <f t="shared" ref="I30:I38" si="46">H30/C30</f>
        <v>7.0861241082024906E-2</v>
      </c>
      <c r="J30" s="27" t="s">
        <v>36</v>
      </c>
      <c r="K30" s="56"/>
      <c r="L30" s="27" t="s">
        <v>126</v>
      </c>
    </row>
    <row r="31" spans="1:14" ht="49.5">
      <c r="A31" s="52">
        <v>24</v>
      </c>
      <c r="B31" s="25" t="s">
        <v>93</v>
      </c>
      <c r="C31" s="11">
        <v>350300</v>
      </c>
      <c r="D31" s="11"/>
      <c r="E31" s="16">
        <v>336600</v>
      </c>
      <c r="F31" s="16">
        <f t="shared" ref="F31" si="47">SUM(D31:E31)</f>
        <v>336600</v>
      </c>
      <c r="G31" s="38">
        <f t="shared" ref="G31" si="48">F31/C31</f>
        <v>0.9608906651441621</v>
      </c>
      <c r="H31" s="17">
        <f t="shared" ref="H31" si="49">C31-F31</f>
        <v>13700</v>
      </c>
      <c r="I31" s="13">
        <f t="shared" si="46"/>
        <v>3.9109334855837855E-2</v>
      </c>
      <c r="J31" s="52" t="s">
        <v>36</v>
      </c>
      <c r="K31" s="56"/>
      <c r="L31" s="52" t="s">
        <v>127</v>
      </c>
    </row>
    <row r="32" spans="1:14" ht="32.450000000000003" customHeight="1">
      <c r="A32" s="52">
        <v>25</v>
      </c>
      <c r="B32" s="25" t="s">
        <v>134</v>
      </c>
      <c r="C32" s="11">
        <v>350000</v>
      </c>
      <c r="D32" s="11"/>
      <c r="E32" s="16">
        <v>191127</v>
      </c>
      <c r="F32" s="16">
        <f t="shared" ref="F32:F38" si="50">SUM(D32:E32)</f>
        <v>191127</v>
      </c>
      <c r="G32" s="38">
        <f t="shared" ref="G32:G38" si="51">F32/C32</f>
        <v>0.54607714285714282</v>
      </c>
      <c r="H32" s="17">
        <f>C32-F32</f>
        <v>158873</v>
      </c>
      <c r="I32" s="13">
        <f t="shared" si="46"/>
        <v>0.45392285714285713</v>
      </c>
      <c r="J32" s="27" t="s">
        <v>47</v>
      </c>
      <c r="K32" s="57"/>
      <c r="L32" s="26" t="s">
        <v>52</v>
      </c>
    </row>
    <row r="33" spans="1:14" ht="32.450000000000003" customHeight="1">
      <c r="A33" s="52">
        <v>26</v>
      </c>
      <c r="B33" s="25" t="s">
        <v>31</v>
      </c>
      <c r="C33" s="11">
        <v>150000</v>
      </c>
      <c r="D33" s="11"/>
      <c r="E33" s="16">
        <v>150000</v>
      </c>
      <c r="F33" s="16">
        <f t="shared" si="50"/>
        <v>150000</v>
      </c>
      <c r="G33" s="38">
        <f t="shared" si="51"/>
        <v>1</v>
      </c>
      <c r="H33" s="17">
        <f>C33-F33</f>
        <v>0</v>
      </c>
      <c r="I33" s="13">
        <f t="shared" si="46"/>
        <v>0</v>
      </c>
      <c r="J33" s="27" t="s">
        <v>30</v>
      </c>
      <c r="K33" s="57"/>
      <c r="L33" s="26" t="s">
        <v>53</v>
      </c>
    </row>
    <row r="34" spans="1:14" ht="32.450000000000003" customHeight="1">
      <c r="A34" s="52">
        <v>27</v>
      </c>
      <c r="B34" s="25" t="s">
        <v>32</v>
      </c>
      <c r="C34" s="11">
        <v>150000</v>
      </c>
      <c r="D34" s="11">
        <v>0</v>
      </c>
      <c r="E34" s="16">
        <v>0</v>
      </c>
      <c r="F34" s="16">
        <f t="shared" si="50"/>
        <v>0</v>
      </c>
      <c r="G34" s="38">
        <f t="shared" si="51"/>
        <v>0</v>
      </c>
      <c r="H34" s="17">
        <f>C34-F34</f>
        <v>150000</v>
      </c>
      <c r="I34" s="13">
        <f t="shared" si="46"/>
        <v>1</v>
      </c>
      <c r="J34" s="27" t="s">
        <v>47</v>
      </c>
      <c r="K34" s="57"/>
      <c r="L34" s="26" t="s">
        <v>53</v>
      </c>
    </row>
    <row r="35" spans="1:14" s="15" customFormat="1" ht="32.450000000000003" customHeight="1">
      <c r="A35" s="35">
        <v>28</v>
      </c>
      <c r="B35" s="25" t="s">
        <v>75</v>
      </c>
      <c r="C35" s="11">
        <v>10000</v>
      </c>
      <c r="D35" s="11">
        <v>0</v>
      </c>
      <c r="E35" s="16">
        <v>0</v>
      </c>
      <c r="F35" s="16">
        <f t="shared" si="50"/>
        <v>0</v>
      </c>
      <c r="G35" s="38">
        <f t="shared" si="51"/>
        <v>0</v>
      </c>
      <c r="H35" s="17">
        <f t="shared" ref="H35:H42" si="52">C35-F35</f>
        <v>10000</v>
      </c>
      <c r="I35" s="13">
        <f t="shared" si="46"/>
        <v>1</v>
      </c>
      <c r="J35" s="35" t="s">
        <v>66</v>
      </c>
      <c r="K35" s="56"/>
      <c r="L35" s="35" t="s">
        <v>67</v>
      </c>
      <c r="M35" s="7"/>
      <c r="N35" s="14"/>
    </row>
    <row r="36" spans="1:14" s="15" customFormat="1" ht="32.450000000000003" customHeight="1">
      <c r="A36" s="35">
        <v>29</v>
      </c>
      <c r="B36" s="25" t="s">
        <v>76</v>
      </c>
      <c r="C36" s="11">
        <v>30000</v>
      </c>
      <c r="D36" s="11">
        <v>0</v>
      </c>
      <c r="E36" s="16">
        <v>0</v>
      </c>
      <c r="F36" s="16">
        <f t="shared" si="50"/>
        <v>0</v>
      </c>
      <c r="G36" s="38">
        <f t="shared" si="51"/>
        <v>0</v>
      </c>
      <c r="H36" s="17">
        <f t="shared" si="52"/>
        <v>30000</v>
      </c>
      <c r="I36" s="13">
        <f t="shared" si="46"/>
        <v>1</v>
      </c>
      <c r="J36" s="35" t="s">
        <v>66</v>
      </c>
      <c r="K36" s="56"/>
      <c r="L36" s="35" t="s">
        <v>67</v>
      </c>
      <c r="M36" s="7"/>
      <c r="N36" s="14"/>
    </row>
    <row r="37" spans="1:14" s="15" customFormat="1" ht="32.450000000000003" customHeight="1">
      <c r="A37" s="27">
        <v>30</v>
      </c>
      <c r="B37" s="25" t="s">
        <v>22</v>
      </c>
      <c r="C37" s="11">
        <v>3280000</v>
      </c>
      <c r="D37" s="11"/>
      <c r="E37" s="16">
        <v>3280000</v>
      </c>
      <c r="F37" s="16">
        <f t="shared" si="50"/>
        <v>3280000</v>
      </c>
      <c r="G37" s="38">
        <f t="shared" si="51"/>
        <v>1</v>
      </c>
      <c r="H37" s="17">
        <f t="shared" si="52"/>
        <v>0</v>
      </c>
      <c r="I37" s="13">
        <f t="shared" si="46"/>
        <v>0</v>
      </c>
      <c r="J37" s="27" t="s">
        <v>25</v>
      </c>
      <c r="K37" s="57"/>
      <c r="L37" s="26"/>
      <c r="M37" s="7"/>
      <c r="N37" s="14"/>
    </row>
    <row r="38" spans="1:14" s="15" customFormat="1" ht="32.450000000000003" customHeight="1">
      <c r="A38" s="27">
        <v>31</v>
      </c>
      <c r="B38" s="25" t="s">
        <v>23</v>
      </c>
      <c r="C38" s="11">
        <v>336995</v>
      </c>
      <c r="D38" s="11"/>
      <c r="E38" s="16">
        <v>325000</v>
      </c>
      <c r="F38" s="16">
        <f t="shared" si="50"/>
        <v>325000</v>
      </c>
      <c r="G38" s="38">
        <f t="shared" si="51"/>
        <v>0.96440600008902211</v>
      </c>
      <c r="H38" s="17">
        <f t="shared" si="52"/>
        <v>11995</v>
      </c>
      <c r="I38" s="13">
        <f t="shared" si="46"/>
        <v>3.5593999910977905E-2</v>
      </c>
      <c r="J38" s="27" t="s">
        <v>25</v>
      </c>
      <c r="K38" s="57"/>
      <c r="L38" s="26" t="s">
        <v>125</v>
      </c>
      <c r="M38" s="7"/>
      <c r="N38" s="14"/>
    </row>
    <row r="39" spans="1:14" s="15" customFormat="1" ht="32.450000000000003" customHeight="1">
      <c r="A39" s="29">
        <v>32</v>
      </c>
      <c r="B39" s="25" t="s">
        <v>78</v>
      </c>
      <c r="C39" s="11">
        <v>2200000</v>
      </c>
      <c r="D39" s="11">
        <v>2200000</v>
      </c>
      <c r="E39" s="16">
        <v>0</v>
      </c>
      <c r="F39" s="16">
        <f>D39+E39</f>
        <v>2200000</v>
      </c>
      <c r="G39" s="38">
        <f t="shared" ref="G39" si="53">F39/C39</f>
        <v>1</v>
      </c>
      <c r="H39" s="17">
        <f t="shared" si="52"/>
        <v>0</v>
      </c>
      <c r="I39" s="13">
        <f t="shared" ref="I39" si="54">H39/C39</f>
        <v>0</v>
      </c>
      <c r="J39" s="29" t="s">
        <v>25</v>
      </c>
      <c r="K39" s="57"/>
      <c r="L39" s="28" t="s">
        <v>114</v>
      </c>
      <c r="M39" s="7"/>
      <c r="N39" s="14"/>
    </row>
    <row r="40" spans="1:14" s="15" customFormat="1" ht="32.450000000000003" customHeight="1">
      <c r="A40" s="52">
        <v>33</v>
      </c>
      <c r="B40" s="25" t="s">
        <v>95</v>
      </c>
      <c r="C40" s="11">
        <v>3089200</v>
      </c>
      <c r="D40" s="11">
        <v>0</v>
      </c>
      <c r="E40" s="16">
        <v>0</v>
      </c>
      <c r="F40" s="16">
        <f>D40+E40</f>
        <v>0</v>
      </c>
      <c r="G40" s="38">
        <f t="shared" ref="G40" si="55">F40/C40</f>
        <v>0</v>
      </c>
      <c r="H40" s="17">
        <f t="shared" ref="H40" si="56">C40-F40</f>
        <v>3089200</v>
      </c>
      <c r="I40" s="13">
        <f t="shared" ref="I40" si="57">H40/C40</f>
        <v>1</v>
      </c>
      <c r="J40" s="52" t="s">
        <v>25</v>
      </c>
      <c r="K40" s="57"/>
      <c r="L40" s="53" t="s">
        <v>96</v>
      </c>
      <c r="M40" s="7"/>
      <c r="N40" s="14"/>
    </row>
    <row r="41" spans="1:14" s="15" customFormat="1" ht="32.450000000000003" customHeight="1">
      <c r="A41" s="54">
        <v>34</v>
      </c>
      <c r="B41" s="25" t="s">
        <v>115</v>
      </c>
      <c r="C41" s="11">
        <v>23000</v>
      </c>
      <c r="D41" s="11">
        <v>23000</v>
      </c>
      <c r="E41" s="16">
        <v>0</v>
      </c>
      <c r="F41" s="16">
        <f>D41+E41</f>
        <v>23000</v>
      </c>
      <c r="G41" s="38">
        <f t="shared" ref="G41" si="58">F41/C41</f>
        <v>1</v>
      </c>
      <c r="H41" s="17">
        <f t="shared" ref="H41" si="59">C41-F41</f>
        <v>0</v>
      </c>
      <c r="I41" s="13">
        <f t="shared" ref="I41" si="60">H41/C41</f>
        <v>0</v>
      </c>
      <c r="J41" s="54" t="s">
        <v>25</v>
      </c>
      <c r="K41" s="57"/>
      <c r="L41" s="55" t="s">
        <v>96</v>
      </c>
      <c r="M41" s="7"/>
      <c r="N41" s="14"/>
    </row>
    <row r="42" spans="1:14" s="15" customFormat="1" ht="32.450000000000003" customHeight="1">
      <c r="A42" s="52">
        <v>35</v>
      </c>
      <c r="B42" s="25" t="s">
        <v>24</v>
      </c>
      <c r="C42" s="11">
        <v>75250</v>
      </c>
      <c r="D42" s="11">
        <v>0</v>
      </c>
      <c r="E42" s="16">
        <v>0</v>
      </c>
      <c r="F42" s="16">
        <f>SUM(D42:E42)</f>
        <v>0</v>
      </c>
      <c r="G42" s="38">
        <f>F42/C42</f>
        <v>0</v>
      </c>
      <c r="H42" s="17">
        <f t="shared" si="52"/>
        <v>75250</v>
      </c>
      <c r="I42" s="13">
        <f>H42/C42</f>
        <v>1</v>
      </c>
      <c r="J42" s="27" t="s">
        <v>27</v>
      </c>
      <c r="K42" s="57"/>
      <c r="L42" s="26" t="s">
        <v>56</v>
      </c>
      <c r="M42" s="7"/>
      <c r="N42" s="14"/>
    </row>
    <row r="43" spans="1:14" ht="32.450000000000003" customHeight="1">
      <c r="A43" s="52">
        <v>36</v>
      </c>
      <c r="B43" s="25" t="s">
        <v>19</v>
      </c>
      <c r="C43" s="11">
        <v>75250</v>
      </c>
      <c r="D43" s="11">
        <v>0</v>
      </c>
      <c r="E43" s="16">
        <v>0</v>
      </c>
      <c r="F43" s="16">
        <f t="shared" si="1"/>
        <v>0</v>
      </c>
      <c r="G43" s="38">
        <f t="shared" si="27"/>
        <v>0</v>
      </c>
      <c r="H43" s="17">
        <f t="shared" si="28"/>
        <v>75250</v>
      </c>
      <c r="I43" s="13">
        <f t="shared" si="0"/>
        <v>1</v>
      </c>
      <c r="J43" s="27" t="s">
        <v>21</v>
      </c>
      <c r="K43" s="57"/>
      <c r="L43" s="26" t="s">
        <v>44</v>
      </c>
    </row>
    <row r="44" spans="1:14" ht="32.450000000000003" customHeight="1">
      <c r="A44" s="52">
        <v>37</v>
      </c>
      <c r="B44" s="25" t="s">
        <v>62</v>
      </c>
      <c r="C44" s="11">
        <v>334000</v>
      </c>
      <c r="D44" s="11"/>
      <c r="E44" s="16"/>
      <c r="F44" s="16">
        <f>D44+E44</f>
        <v>0</v>
      </c>
      <c r="G44" s="38">
        <f>F44/C44</f>
        <v>0</v>
      </c>
      <c r="H44" s="17">
        <f t="shared" ref="H44:H45" si="61">C44-F44</f>
        <v>334000</v>
      </c>
      <c r="I44" s="13">
        <f>H44/C44</f>
        <v>1</v>
      </c>
      <c r="J44" s="29" t="s">
        <v>63</v>
      </c>
      <c r="K44" s="57"/>
      <c r="L44" s="28" t="s">
        <v>65</v>
      </c>
    </row>
    <row r="45" spans="1:14" s="15" customFormat="1" ht="32.450000000000003" customHeight="1">
      <c r="A45" s="52">
        <v>38</v>
      </c>
      <c r="B45" s="25" t="s">
        <v>28</v>
      </c>
      <c r="C45" s="11">
        <v>50000</v>
      </c>
      <c r="D45" s="11">
        <v>12384</v>
      </c>
      <c r="E45" s="16"/>
      <c r="F45" s="16">
        <f>SUM(D45:E45)</f>
        <v>12384</v>
      </c>
      <c r="G45" s="38">
        <f>F45/C45</f>
        <v>0.24768000000000001</v>
      </c>
      <c r="H45" s="17">
        <f t="shared" si="61"/>
        <v>37616</v>
      </c>
      <c r="I45" s="13">
        <f>H45/C45</f>
        <v>0.75231999999999999</v>
      </c>
      <c r="J45" s="27" t="s">
        <v>61</v>
      </c>
      <c r="K45" s="57"/>
      <c r="L45" s="26" t="s">
        <v>136</v>
      </c>
      <c r="M45" s="7"/>
      <c r="N45" s="14"/>
    </row>
    <row r="46" spans="1:14" s="15" customFormat="1" ht="32.450000000000003" customHeight="1">
      <c r="A46" s="54">
        <v>39</v>
      </c>
      <c r="B46" s="25" t="s">
        <v>68</v>
      </c>
      <c r="C46" s="11">
        <v>12480</v>
      </c>
      <c r="D46" s="11">
        <v>0</v>
      </c>
      <c r="E46" s="16"/>
      <c r="F46" s="16">
        <f t="shared" ref="F46" si="62">SUM(D46:E46)</f>
        <v>0</v>
      </c>
      <c r="G46" s="38">
        <f t="shared" ref="G46" si="63">F46/C46</f>
        <v>0</v>
      </c>
      <c r="H46" s="17">
        <f t="shared" ref="H46:H49" si="64">C46-D46-E46</f>
        <v>12480</v>
      </c>
      <c r="I46" s="13">
        <f t="shared" ref="I46" si="65">H46/C46</f>
        <v>1</v>
      </c>
      <c r="J46" s="54" t="s">
        <v>69</v>
      </c>
      <c r="K46" s="57"/>
      <c r="L46" s="55" t="s">
        <v>135</v>
      </c>
      <c r="M46" s="7"/>
      <c r="N46" s="14"/>
    </row>
    <row r="47" spans="1:14" s="15" customFormat="1" ht="49.5">
      <c r="A47" s="54">
        <v>41</v>
      </c>
      <c r="B47" s="25" t="s">
        <v>129</v>
      </c>
      <c r="C47" s="11">
        <v>2500</v>
      </c>
      <c r="D47" s="11"/>
      <c r="E47" s="16">
        <v>2500</v>
      </c>
      <c r="F47" s="16">
        <f t="shared" ref="F47" si="66">SUM(D47:E47)</f>
        <v>2500</v>
      </c>
      <c r="G47" s="38">
        <f t="shared" ref="G47:G48" si="67">F47/C47</f>
        <v>1</v>
      </c>
      <c r="H47" s="17">
        <f t="shared" si="64"/>
        <v>0</v>
      </c>
      <c r="I47" s="13">
        <f t="shared" ref="I47:I48" si="68">H47/C47</f>
        <v>0</v>
      </c>
      <c r="J47" s="54" t="s">
        <v>86</v>
      </c>
      <c r="K47" s="57"/>
      <c r="L47" s="55" t="s">
        <v>132</v>
      </c>
      <c r="M47" s="7"/>
      <c r="N47" s="14"/>
    </row>
    <row r="48" spans="1:14" s="15" customFormat="1" ht="49.5">
      <c r="A48" s="54">
        <v>42</v>
      </c>
      <c r="B48" s="25" t="s">
        <v>128</v>
      </c>
      <c r="C48" s="11">
        <v>238250</v>
      </c>
      <c r="D48" s="11"/>
      <c r="E48" s="16">
        <v>0</v>
      </c>
      <c r="F48" s="16">
        <f t="shared" ref="F48" si="69">SUM(D48:E48)</f>
        <v>0</v>
      </c>
      <c r="G48" s="38">
        <f t="shared" si="67"/>
        <v>0</v>
      </c>
      <c r="H48" s="17">
        <f t="shared" si="64"/>
        <v>238250</v>
      </c>
      <c r="I48" s="13">
        <f t="shared" si="68"/>
        <v>1</v>
      </c>
      <c r="J48" s="54" t="s">
        <v>130</v>
      </c>
      <c r="K48" s="57"/>
      <c r="L48" s="55" t="s">
        <v>133</v>
      </c>
      <c r="M48" s="7"/>
      <c r="N48" s="14"/>
    </row>
    <row r="49" spans="1:14" s="15" customFormat="1" ht="32.450000000000003" customHeight="1">
      <c r="A49" s="52">
        <v>43</v>
      </c>
      <c r="B49" s="25" t="s">
        <v>87</v>
      </c>
      <c r="C49" s="11">
        <v>102080</v>
      </c>
      <c r="D49" s="11"/>
      <c r="E49" s="16">
        <v>6000</v>
      </c>
      <c r="F49" s="16">
        <f t="shared" ref="F49" si="70">SUM(D49:E49)</f>
        <v>6000</v>
      </c>
      <c r="G49" s="38">
        <f t="shared" ref="G49" si="71">F49/C49</f>
        <v>5.8777429467084641E-2</v>
      </c>
      <c r="H49" s="17">
        <f t="shared" si="64"/>
        <v>96080</v>
      </c>
      <c r="I49" s="13">
        <f t="shared" ref="I49" si="72">H49/C49</f>
        <v>0.94122257053291536</v>
      </c>
      <c r="J49" s="35" t="s">
        <v>131</v>
      </c>
      <c r="K49" s="57"/>
      <c r="L49" s="36"/>
      <c r="M49" s="7"/>
      <c r="N49" s="14"/>
    </row>
    <row r="50" spans="1:14" s="15" customFormat="1" ht="32.450000000000003" customHeight="1">
      <c r="A50" s="52">
        <v>44</v>
      </c>
      <c r="B50" s="25" t="s">
        <v>149</v>
      </c>
      <c r="C50" s="11">
        <v>81640</v>
      </c>
      <c r="D50" s="11">
        <v>49400</v>
      </c>
      <c r="E50" s="16"/>
      <c r="F50" s="16">
        <f t="shared" ref="F50" si="73">SUM(D50:E50)</f>
        <v>49400</v>
      </c>
      <c r="G50" s="38">
        <f t="shared" ref="G50" si="74">F50/C50</f>
        <v>0.60509554140127386</v>
      </c>
      <c r="H50" s="17">
        <f>C50-D50-E50</f>
        <v>32240</v>
      </c>
      <c r="I50" s="13">
        <f t="shared" ref="I50" si="75">H50/C50</f>
        <v>0.39490445859872614</v>
      </c>
      <c r="J50" s="52" t="s">
        <v>150</v>
      </c>
      <c r="K50" s="57" t="s">
        <v>148</v>
      </c>
      <c r="L50" s="53" t="s">
        <v>101</v>
      </c>
      <c r="M50" s="7"/>
      <c r="N50" s="14"/>
    </row>
    <row r="51" spans="1:14" s="15" customFormat="1" ht="32.450000000000003" customHeight="1">
      <c r="A51" s="54">
        <v>45</v>
      </c>
      <c r="B51" s="25" t="s">
        <v>104</v>
      </c>
      <c r="C51" s="11">
        <v>20410</v>
      </c>
      <c r="D51" s="11">
        <v>12350</v>
      </c>
      <c r="E51" s="16"/>
      <c r="F51" s="16">
        <f>SUM(D51:E51)</f>
        <v>12350</v>
      </c>
      <c r="G51" s="38">
        <f t="shared" ref="G51" si="76">F51/C51</f>
        <v>0.60509554140127386</v>
      </c>
      <c r="H51" s="17">
        <f t="shared" ref="H51" si="77">C51-F51</f>
        <v>8060</v>
      </c>
      <c r="I51" s="13">
        <f t="shared" ref="I51" si="78">H51/C51</f>
        <v>0.39490445859872614</v>
      </c>
      <c r="J51" s="39" t="s">
        <v>146</v>
      </c>
      <c r="K51" s="59" t="s">
        <v>148</v>
      </c>
      <c r="L51" s="55" t="s">
        <v>105</v>
      </c>
      <c r="M51" s="7"/>
      <c r="N51" s="14"/>
    </row>
    <row r="52" spans="1:14" s="15" customFormat="1" ht="32.450000000000003" customHeight="1">
      <c r="A52" s="60">
        <v>45</v>
      </c>
      <c r="B52" s="25" t="s">
        <v>145</v>
      </c>
      <c r="C52" s="11">
        <v>15210</v>
      </c>
      <c r="D52" s="11"/>
      <c r="E52" s="16"/>
      <c r="F52" s="16">
        <f t="shared" ref="F52" si="79">SUM(D52:E52)</f>
        <v>0</v>
      </c>
      <c r="G52" s="38">
        <f t="shared" ref="G52" si="80">F52/C52</f>
        <v>0</v>
      </c>
      <c r="H52" s="17">
        <f t="shared" ref="H52" si="81">C52-F52</f>
        <v>15210</v>
      </c>
      <c r="I52" s="13">
        <f t="shared" ref="I52" si="82">H52/C52</f>
        <v>1</v>
      </c>
      <c r="J52" s="39" t="s">
        <v>147</v>
      </c>
      <c r="K52" s="59"/>
      <c r="L52" s="59" t="s">
        <v>105</v>
      </c>
      <c r="M52" s="7"/>
      <c r="N52" s="14"/>
    </row>
    <row r="53" spans="1:14" s="15" customFormat="1" ht="32.450000000000003" customHeight="1">
      <c r="A53" s="60"/>
      <c r="B53" s="25"/>
      <c r="C53" s="11"/>
      <c r="D53" s="11"/>
      <c r="E53" s="16"/>
      <c r="F53" s="16"/>
      <c r="G53" s="38"/>
      <c r="H53" s="17"/>
      <c r="I53" s="13"/>
      <c r="J53" s="39"/>
      <c r="K53" s="59"/>
      <c r="L53" s="59"/>
      <c r="M53" s="7"/>
      <c r="N53" s="14"/>
    </row>
    <row r="54" spans="1:14" s="15" customFormat="1" ht="32.450000000000003" customHeight="1">
      <c r="A54" s="52">
        <v>46</v>
      </c>
      <c r="B54" s="25" t="s">
        <v>64</v>
      </c>
      <c r="C54" s="11">
        <v>180350</v>
      </c>
      <c r="D54" s="11">
        <v>0</v>
      </c>
      <c r="E54" s="16"/>
      <c r="F54" s="16">
        <f>D54+E54</f>
        <v>0</v>
      </c>
      <c r="G54" s="38">
        <f>F54/C54</f>
        <v>0</v>
      </c>
      <c r="H54" s="17">
        <f>C54-F54</f>
        <v>180350</v>
      </c>
      <c r="I54" s="13">
        <f t="shared" si="0"/>
        <v>1</v>
      </c>
      <c r="J54" s="29" t="s">
        <v>100</v>
      </c>
      <c r="K54" s="34"/>
      <c r="L54" s="34" t="s">
        <v>83</v>
      </c>
      <c r="M54" s="7"/>
      <c r="N54" s="14"/>
    </row>
    <row r="55" spans="1:14" ht="59.25" customHeight="1">
      <c r="A55" s="52">
        <v>48</v>
      </c>
      <c r="B55" s="33" t="s">
        <v>144</v>
      </c>
      <c r="C55" s="11">
        <v>477999</v>
      </c>
      <c r="D55" s="11"/>
      <c r="E55" s="16"/>
      <c r="F55" s="16">
        <f t="shared" si="1"/>
        <v>0</v>
      </c>
      <c r="G55" s="38">
        <f t="shared" ref="G55:G59" si="83">F55/C55</f>
        <v>0</v>
      </c>
      <c r="H55" s="17">
        <f t="shared" ref="H55:H61" si="84">C55-F55</f>
        <v>477999</v>
      </c>
      <c r="I55" s="13">
        <f t="shared" si="0"/>
        <v>1</v>
      </c>
      <c r="J55" s="27" t="s">
        <v>40</v>
      </c>
      <c r="K55" s="56"/>
      <c r="L55" s="27" t="s">
        <v>123</v>
      </c>
    </row>
    <row r="56" spans="1:14" ht="46.5" customHeight="1">
      <c r="A56" s="52">
        <v>49</v>
      </c>
      <c r="B56" s="25" t="s">
        <v>41</v>
      </c>
      <c r="C56" s="11">
        <v>488441</v>
      </c>
      <c r="D56" s="11"/>
      <c r="E56" s="16"/>
      <c r="F56" s="16">
        <f t="shared" si="1"/>
        <v>0</v>
      </c>
      <c r="G56" s="38">
        <f t="shared" si="83"/>
        <v>0</v>
      </c>
      <c r="H56" s="17">
        <f t="shared" si="84"/>
        <v>488441</v>
      </c>
      <c r="I56" s="13">
        <f t="shared" si="0"/>
        <v>1</v>
      </c>
      <c r="J56" s="27" t="s">
        <v>39</v>
      </c>
      <c r="K56" s="56"/>
      <c r="L56" s="27" t="s">
        <v>43</v>
      </c>
    </row>
    <row r="57" spans="1:14" ht="43.5" customHeight="1">
      <c r="A57" s="52">
        <v>50</v>
      </c>
      <c r="B57" s="25" t="s">
        <v>42</v>
      </c>
      <c r="C57" s="11">
        <v>290088</v>
      </c>
      <c r="D57" s="11"/>
      <c r="E57" s="16"/>
      <c r="F57" s="16">
        <f t="shared" si="1"/>
        <v>0</v>
      </c>
      <c r="G57" s="38">
        <f t="shared" si="83"/>
        <v>0</v>
      </c>
      <c r="H57" s="17">
        <f t="shared" si="84"/>
        <v>290088</v>
      </c>
      <c r="I57" s="13">
        <f t="shared" si="0"/>
        <v>1</v>
      </c>
      <c r="J57" s="27" t="s">
        <v>39</v>
      </c>
      <c r="K57" s="56"/>
      <c r="L57" s="27" t="s">
        <v>94</v>
      </c>
    </row>
    <row r="58" spans="1:14" ht="32.450000000000003" customHeight="1">
      <c r="A58" s="52">
        <v>51</v>
      </c>
      <c r="B58" s="25" t="s">
        <v>71</v>
      </c>
      <c r="C58" s="11">
        <v>755386</v>
      </c>
      <c r="D58" s="11">
        <v>0</v>
      </c>
      <c r="E58" s="16"/>
      <c r="F58" s="16">
        <f t="shared" ref="F58" si="85">SUM(D58:E58)</f>
        <v>0</v>
      </c>
      <c r="G58" s="38">
        <f t="shared" ref="G58" si="86">F58/C58</f>
        <v>0</v>
      </c>
      <c r="H58" s="17">
        <f t="shared" ref="H58" si="87">C58-F58</f>
        <v>755386</v>
      </c>
      <c r="I58" s="13">
        <f t="shared" ref="I58" si="88">H58/C58</f>
        <v>1</v>
      </c>
      <c r="J58" s="35" t="s">
        <v>98</v>
      </c>
      <c r="K58" s="56"/>
      <c r="L58" s="35" t="s">
        <v>72</v>
      </c>
    </row>
    <row r="59" spans="1:14" ht="32.450000000000003" customHeight="1">
      <c r="A59" s="52">
        <v>52</v>
      </c>
      <c r="B59" s="25" t="s">
        <v>35</v>
      </c>
      <c r="C59" s="11">
        <v>752900</v>
      </c>
      <c r="D59" s="11">
        <v>0</v>
      </c>
      <c r="E59" s="16"/>
      <c r="F59" s="16">
        <f t="shared" si="1"/>
        <v>0</v>
      </c>
      <c r="G59" s="38">
        <f t="shared" si="83"/>
        <v>0</v>
      </c>
      <c r="H59" s="17">
        <f t="shared" si="84"/>
        <v>752900</v>
      </c>
      <c r="I59" s="13">
        <f t="shared" si="0"/>
        <v>1</v>
      </c>
      <c r="J59" s="27" t="s">
        <v>122</v>
      </c>
      <c r="K59" s="57"/>
      <c r="L59" s="26" t="s">
        <v>57</v>
      </c>
    </row>
    <row r="60" spans="1:14" s="15" customFormat="1" ht="32.450000000000003" customHeight="1">
      <c r="A60" s="52">
        <v>53</v>
      </c>
      <c r="B60" s="25" t="s">
        <v>50</v>
      </c>
      <c r="C60" s="11">
        <v>20455</v>
      </c>
      <c r="D60" s="11">
        <v>7158</v>
      </c>
      <c r="E60" s="16">
        <v>13297</v>
      </c>
      <c r="F60" s="16">
        <f t="shared" si="1"/>
        <v>20455</v>
      </c>
      <c r="G60" s="38">
        <f t="shared" ref="G60:G61" si="89">F60/C60</f>
        <v>1</v>
      </c>
      <c r="H60" s="17">
        <f t="shared" si="84"/>
        <v>0</v>
      </c>
      <c r="I60" s="13">
        <f t="shared" si="0"/>
        <v>0</v>
      </c>
      <c r="J60" s="27" t="s">
        <v>99</v>
      </c>
      <c r="K60" s="57"/>
      <c r="L60" s="26" t="s">
        <v>58</v>
      </c>
      <c r="M60" s="7"/>
      <c r="N60" s="14"/>
    </row>
    <row r="61" spans="1:14" s="15" customFormat="1" ht="32.450000000000003" customHeight="1">
      <c r="A61" s="27">
        <v>54</v>
      </c>
      <c r="B61" s="25" t="s">
        <v>51</v>
      </c>
      <c r="C61" s="11">
        <v>150000</v>
      </c>
      <c r="D61" s="11">
        <v>52497</v>
      </c>
      <c r="E61" s="16">
        <v>97503</v>
      </c>
      <c r="F61" s="16">
        <f t="shared" si="1"/>
        <v>150000</v>
      </c>
      <c r="G61" s="38">
        <f t="shared" si="89"/>
        <v>1</v>
      </c>
      <c r="H61" s="17">
        <f t="shared" si="84"/>
        <v>0</v>
      </c>
      <c r="I61" s="13">
        <f t="shared" si="0"/>
        <v>0</v>
      </c>
      <c r="J61" s="27" t="s">
        <v>99</v>
      </c>
      <c r="K61" s="57"/>
      <c r="L61" s="26" t="s">
        <v>59</v>
      </c>
      <c r="M61" s="7"/>
      <c r="N61" s="14"/>
    </row>
    <row r="62" spans="1:14" ht="32.450000000000003" customHeight="1">
      <c r="G62" s="30"/>
    </row>
    <row r="63" spans="1:14" ht="32.450000000000003" customHeight="1">
      <c r="G63" s="30"/>
    </row>
    <row r="64" spans="1:14" ht="32.450000000000003" customHeight="1">
      <c r="G64" s="31"/>
    </row>
    <row r="65" spans="7:7" ht="32.450000000000003" customHeight="1">
      <c r="G65" s="32"/>
    </row>
    <row r="66" spans="7:7" ht="32.450000000000003" customHeight="1">
      <c r="G66" s="32"/>
    </row>
    <row r="67" spans="7:7" ht="32.450000000000003" customHeight="1"/>
    <row r="68" spans="7:7" ht="32.450000000000003" customHeight="1"/>
    <row r="69" spans="7:7" ht="32.450000000000003" customHeight="1"/>
    <row r="70" spans="7:7" ht="32.450000000000003" customHeight="1"/>
    <row r="71" spans="7:7" ht="32.450000000000003" customHeight="1"/>
    <row r="72" spans="7:7" ht="32.450000000000003" customHeight="1"/>
  </sheetData>
  <mergeCells count="11">
    <mergeCell ref="K4:K5"/>
    <mergeCell ref="A6:B6"/>
    <mergeCell ref="A1:L1"/>
    <mergeCell ref="A4:A5"/>
    <mergeCell ref="B4:B5"/>
    <mergeCell ref="C4:C5"/>
    <mergeCell ref="D4:F4"/>
    <mergeCell ref="G4:G5"/>
    <mergeCell ref="H4:H5"/>
    <mergeCell ref="I4:I5"/>
    <mergeCell ref="L4:L5"/>
  </mergeCells>
  <phoneticPr fontId="3" type="noConversion"/>
  <pageMargins left="0.31496062992125984" right="0.31496062992125984" top="0.35433070866141736" bottom="0.35433070866141736" header="0.31496062992125984" footer="0.31496062992125984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0"/>
  <sheetViews>
    <sheetView topLeftCell="A43" workbookViewId="0">
      <selection activeCell="L47" sqref="L47"/>
    </sheetView>
  </sheetViews>
  <sheetFormatPr defaultRowHeight="15.75"/>
  <cols>
    <col min="1" max="1" width="3.875" style="21" customWidth="1"/>
    <col min="2" max="2" width="23.75" style="66" customWidth="1"/>
    <col min="3" max="3" width="12.25" style="22" customWidth="1"/>
    <col min="4" max="4" width="11.875" style="23" customWidth="1"/>
    <col min="5" max="5" width="11.5" style="23" customWidth="1"/>
    <col min="6" max="6" width="11.25" style="23" customWidth="1"/>
    <col min="7" max="7" width="14" style="19" bestFit="1" customWidth="1"/>
    <col min="8" max="8" width="11.875" style="19" bestFit="1" customWidth="1"/>
    <col min="9" max="9" width="10.875" style="19" bestFit="1" customWidth="1"/>
    <col min="10" max="10" width="13.25" style="24" customWidth="1"/>
    <col min="11" max="11" width="22.375" style="63" customWidth="1"/>
    <col min="12" max="12" width="43.625" style="18" customWidth="1"/>
    <col min="13" max="13" width="8.875" style="19" customWidth="1"/>
    <col min="14" max="256" width="9" style="20"/>
    <col min="257" max="257" width="3.875" style="20" customWidth="1"/>
    <col min="258" max="258" width="48.75" style="20" customWidth="1"/>
    <col min="259" max="259" width="12.25" style="20" customWidth="1"/>
    <col min="260" max="260" width="14" style="20" customWidth="1"/>
    <col min="261" max="262" width="13.5" style="20" customWidth="1"/>
    <col min="263" max="263" width="11" style="20" bestFit="1" customWidth="1"/>
    <col min="264" max="264" width="10.75" style="20" customWidth="1"/>
    <col min="265" max="265" width="10.875" style="20" bestFit="1" customWidth="1"/>
    <col min="266" max="266" width="12.125" style="20" customWidth="1"/>
    <col min="267" max="267" width="40.5" style="20" customWidth="1"/>
    <col min="268" max="268" width="43.625" style="20" customWidth="1"/>
    <col min="269" max="269" width="8.875" style="20" customWidth="1"/>
    <col min="270" max="512" width="9" style="20"/>
    <col min="513" max="513" width="3.875" style="20" customWidth="1"/>
    <col min="514" max="514" width="48.75" style="20" customWidth="1"/>
    <col min="515" max="515" width="12.25" style="20" customWidth="1"/>
    <col min="516" max="516" width="14" style="20" customWidth="1"/>
    <col min="517" max="518" width="13.5" style="20" customWidth="1"/>
    <col min="519" max="519" width="11" style="20" bestFit="1" customWidth="1"/>
    <col min="520" max="520" width="10.75" style="20" customWidth="1"/>
    <col min="521" max="521" width="10.875" style="20" bestFit="1" customWidth="1"/>
    <col min="522" max="522" width="12.125" style="20" customWidth="1"/>
    <col min="523" max="523" width="40.5" style="20" customWidth="1"/>
    <col min="524" max="524" width="43.625" style="20" customWidth="1"/>
    <col min="525" max="525" width="8.875" style="20" customWidth="1"/>
    <col min="526" max="768" width="9" style="20"/>
    <col min="769" max="769" width="3.875" style="20" customWidth="1"/>
    <col min="770" max="770" width="48.75" style="20" customWidth="1"/>
    <col min="771" max="771" width="12.25" style="20" customWidth="1"/>
    <col min="772" max="772" width="14" style="20" customWidth="1"/>
    <col min="773" max="774" width="13.5" style="20" customWidth="1"/>
    <col min="775" max="775" width="11" style="20" bestFit="1" customWidth="1"/>
    <col min="776" max="776" width="10.75" style="20" customWidth="1"/>
    <col min="777" max="777" width="10.875" style="20" bestFit="1" customWidth="1"/>
    <col min="778" max="778" width="12.125" style="20" customWidth="1"/>
    <col min="779" max="779" width="40.5" style="20" customWidth="1"/>
    <col min="780" max="780" width="43.625" style="20" customWidth="1"/>
    <col min="781" max="781" width="8.875" style="20" customWidth="1"/>
    <col min="782" max="1024" width="9" style="20"/>
    <col min="1025" max="1025" width="3.875" style="20" customWidth="1"/>
    <col min="1026" max="1026" width="48.75" style="20" customWidth="1"/>
    <col min="1027" max="1027" width="12.25" style="20" customWidth="1"/>
    <col min="1028" max="1028" width="14" style="20" customWidth="1"/>
    <col min="1029" max="1030" width="13.5" style="20" customWidth="1"/>
    <col min="1031" max="1031" width="11" style="20" bestFit="1" customWidth="1"/>
    <col min="1032" max="1032" width="10.75" style="20" customWidth="1"/>
    <col min="1033" max="1033" width="10.875" style="20" bestFit="1" customWidth="1"/>
    <col min="1034" max="1034" width="12.125" style="20" customWidth="1"/>
    <col min="1035" max="1035" width="40.5" style="20" customWidth="1"/>
    <col min="1036" max="1036" width="43.625" style="20" customWidth="1"/>
    <col min="1037" max="1037" width="8.875" style="20" customWidth="1"/>
    <col min="1038" max="1280" width="9" style="20"/>
    <col min="1281" max="1281" width="3.875" style="20" customWidth="1"/>
    <col min="1282" max="1282" width="48.75" style="20" customWidth="1"/>
    <col min="1283" max="1283" width="12.25" style="20" customWidth="1"/>
    <col min="1284" max="1284" width="14" style="20" customWidth="1"/>
    <col min="1285" max="1286" width="13.5" style="20" customWidth="1"/>
    <col min="1287" max="1287" width="11" style="20" bestFit="1" customWidth="1"/>
    <col min="1288" max="1288" width="10.75" style="20" customWidth="1"/>
    <col min="1289" max="1289" width="10.875" style="20" bestFit="1" customWidth="1"/>
    <col min="1290" max="1290" width="12.125" style="20" customWidth="1"/>
    <col min="1291" max="1291" width="40.5" style="20" customWidth="1"/>
    <col min="1292" max="1292" width="43.625" style="20" customWidth="1"/>
    <col min="1293" max="1293" width="8.875" style="20" customWidth="1"/>
    <col min="1294" max="1536" width="9" style="20"/>
    <col min="1537" max="1537" width="3.875" style="20" customWidth="1"/>
    <col min="1538" max="1538" width="48.75" style="20" customWidth="1"/>
    <col min="1539" max="1539" width="12.25" style="20" customWidth="1"/>
    <col min="1540" max="1540" width="14" style="20" customWidth="1"/>
    <col min="1541" max="1542" width="13.5" style="20" customWidth="1"/>
    <col min="1543" max="1543" width="11" style="20" bestFit="1" customWidth="1"/>
    <col min="1544" max="1544" width="10.75" style="20" customWidth="1"/>
    <col min="1545" max="1545" width="10.875" style="20" bestFit="1" customWidth="1"/>
    <col min="1546" max="1546" width="12.125" style="20" customWidth="1"/>
    <col min="1547" max="1547" width="40.5" style="20" customWidth="1"/>
    <col min="1548" max="1548" width="43.625" style="20" customWidth="1"/>
    <col min="1549" max="1549" width="8.875" style="20" customWidth="1"/>
    <col min="1550" max="1792" width="9" style="20"/>
    <col min="1793" max="1793" width="3.875" style="20" customWidth="1"/>
    <col min="1794" max="1794" width="48.75" style="20" customWidth="1"/>
    <col min="1795" max="1795" width="12.25" style="20" customWidth="1"/>
    <col min="1796" max="1796" width="14" style="20" customWidth="1"/>
    <col min="1797" max="1798" width="13.5" style="20" customWidth="1"/>
    <col min="1799" max="1799" width="11" style="20" bestFit="1" customWidth="1"/>
    <col min="1800" max="1800" width="10.75" style="20" customWidth="1"/>
    <col min="1801" max="1801" width="10.875" style="20" bestFit="1" customWidth="1"/>
    <col min="1802" max="1802" width="12.125" style="20" customWidth="1"/>
    <col min="1803" max="1803" width="40.5" style="20" customWidth="1"/>
    <col min="1804" max="1804" width="43.625" style="20" customWidth="1"/>
    <col min="1805" max="1805" width="8.875" style="20" customWidth="1"/>
    <col min="1806" max="2048" width="9" style="20"/>
    <col min="2049" max="2049" width="3.875" style="20" customWidth="1"/>
    <col min="2050" max="2050" width="48.75" style="20" customWidth="1"/>
    <col min="2051" max="2051" width="12.25" style="20" customWidth="1"/>
    <col min="2052" max="2052" width="14" style="20" customWidth="1"/>
    <col min="2053" max="2054" width="13.5" style="20" customWidth="1"/>
    <col min="2055" max="2055" width="11" style="20" bestFit="1" customWidth="1"/>
    <col min="2056" max="2056" width="10.75" style="20" customWidth="1"/>
    <col min="2057" max="2057" width="10.875" style="20" bestFit="1" customWidth="1"/>
    <col min="2058" max="2058" width="12.125" style="20" customWidth="1"/>
    <col min="2059" max="2059" width="40.5" style="20" customWidth="1"/>
    <col min="2060" max="2060" width="43.625" style="20" customWidth="1"/>
    <col min="2061" max="2061" width="8.875" style="20" customWidth="1"/>
    <col min="2062" max="2304" width="9" style="20"/>
    <col min="2305" max="2305" width="3.875" style="20" customWidth="1"/>
    <col min="2306" max="2306" width="48.75" style="20" customWidth="1"/>
    <col min="2307" max="2307" width="12.25" style="20" customWidth="1"/>
    <col min="2308" max="2308" width="14" style="20" customWidth="1"/>
    <col min="2309" max="2310" width="13.5" style="20" customWidth="1"/>
    <col min="2311" max="2311" width="11" style="20" bestFit="1" customWidth="1"/>
    <col min="2312" max="2312" width="10.75" style="20" customWidth="1"/>
    <col min="2313" max="2313" width="10.875" style="20" bestFit="1" customWidth="1"/>
    <col min="2314" max="2314" width="12.125" style="20" customWidth="1"/>
    <col min="2315" max="2315" width="40.5" style="20" customWidth="1"/>
    <col min="2316" max="2316" width="43.625" style="20" customWidth="1"/>
    <col min="2317" max="2317" width="8.875" style="20" customWidth="1"/>
    <col min="2318" max="2560" width="9" style="20"/>
    <col min="2561" max="2561" width="3.875" style="20" customWidth="1"/>
    <col min="2562" max="2562" width="48.75" style="20" customWidth="1"/>
    <col min="2563" max="2563" width="12.25" style="20" customWidth="1"/>
    <col min="2564" max="2564" width="14" style="20" customWidth="1"/>
    <col min="2565" max="2566" width="13.5" style="20" customWidth="1"/>
    <col min="2567" max="2567" width="11" style="20" bestFit="1" customWidth="1"/>
    <col min="2568" max="2568" width="10.75" style="20" customWidth="1"/>
    <col min="2569" max="2569" width="10.875" style="20" bestFit="1" customWidth="1"/>
    <col min="2570" max="2570" width="12.125" style="20" customWidth="1"/>
    <col min="2571" max="2571" width="40.5" style="20" customWidth="1"/>
    <col min="2572" max="2572" width="43.625" style="20" customWidth="1"/>
    <col min="2573" max="2573" width="8.875" style="20" customWidth="1"/>
    <col min="2574" max="2816" width="9" style="20"/>
    <col min="2817" max="2817" width="3.875" style="20" customWidth="1"/>
    <col min="2818" max="2818" width="48.75" style="20" customWidth="1"/>
    <col min="2819" max="2819" width="12.25" style="20" customWidth="1"/>
    <col min="2820" max="2820" width="14" style="20" customWidth="1"/>
    <col min="2821" max="2822" width="13.5" style="20" customWidth="1"/>
    <col min="2823" max="2823" width="11" style="20" bestFit="1" customWidth="1"/>
    <col min="2824" max="2824" width="10.75" style="20" customWidth="1"/>
    <col min="2825" max="2825" width="10.875" style="20" bestFit="1" customWidth="1"/>
    <col min="2826" max="2826" width="12.125" style="20" customWidth="1"/>
    <col min="2827" max="2827" width="40.5" style="20" customWidth="1"/>
    <col min="2828" max="2828" width="43.625" style="20" customWidth="1"/>
    <col min="2829" max="2829" width="8.875" style="20" customWidth="1"/>
    <col min="2830" max="3072" width="9" style="20"/>
    <col min="3073" max="3073" width="3.875" style="20" customWidth="1"/>
    <col min="3074" max="3074" width="48.75" style="20" customWidth="1"/>
    <col min="3075" max="3075" width="12.25" style="20" customWidth="1"/>
    <col min="3076" max="3076" width="14" style="20" customWidth="1"/>
    <col min="3077" max="3078" width="13.5" style="20" customWidth="1"/>
    <col min="3079" max="3079" width="11" style="20" bestFit="1" customWidth="1"/>
    <col min="3080" max="3080" width="10.75" style="20" customWidth="1"/>
    <col min="3081" max="3081" width="10.875" style="20" bestFit="1" customWidth="1"/>
    <col min="3082" max="3082" width="12.125" style="20" customWidth="1"/>
    <col min="3083" max="3083" width="40.5" style="20" customWidth="1"/>
    <col min="3084" max="3084" width="43.625" style="20" customWidth="1"/>
    <col min="3085" max="3085" width="8.875" style="20" customWidth="1"/>
    <col min="3086" max="3328" width="9" style="20"/>
    <col min="3329" max="3329" width="3.875" style="20" customWidth="1"/>
    <col min="3330" max="3330" width="48.75" style="20" customWidth="1"/>
    <col min="3331" max="3331" width="12.25" style="20" customWidth="1"/>
    <col min="3332" max="3332" width="14" style="20" customWidth="1"/>
    <col min="3333" max="3334" width="13.5" style="20" customWidth="1"/>
    <col min="3335" max="3335" width="11" style="20" bestFit="1" customWidth="1"/>
    <col min="3336" max="3336" width="10.75" style="20" customWidth="1"/>
    <col min="3337" max="3337" width="10.875" style="20" bestFit="1" customWidth="1"/>
    <col min="3338" max="3338" width="12.125" style="20" customWidth="1"/>
    <col min="3339" max="3339" width="40.5" style="20" customWidth="1"/>
    <col min="3340" max="3340" width="43.625" style="20" customWidth="1"/>
    <col min="3341" max="3341" width="8.875" style="20" customWidth="1"/>
    <col min="3342" max="3584" width="9" style="20"/>
    <col min="3585" max="3585" width="3.875" style="20" customWidth="1"/>
    <col min="3586" max="3586" width="48.75" style="20" customWidth="1"/>
    <col min="3587" max="3587" width="12.25" style="20" customWidth="1"/>
    <col min="3588" max="3588" width="14" style="20" customWidth="1"/>
    <col min="3589" max="3590" width="13.5" style="20" customWidth="1"/>
    <col min="3591" max="3591" width="11" style="20" bestFit="1" customWidth="1"/>
    <col min="3592" max="3592" width="10.75" style="20" customWidth="1"/>
    <col min="3593" max="3593" width="10.875" style="20" bestFit="1" customWidth="1"/>
    <col min="3594" max="3594" width="12.125" style="20" customWidth="1"/>
    <col min="3595" max="3595" width="40.5" style="20" customWidth="1"/>
    <col min="3596" max="3596" width="43.625" style="20" customWidth="1"/>
    <col min="3597" max="3597" width="8.875" style="20" customWidth="1"/>
    <col min="3598" max="3840" width="9" style="20"/>
    <col min="3841" max="3841" width="3.875" style="20" customWidth="1"/>
    <col min="3842" max="3842" width="48.75" style="20" customWidth="1"/>
    <col min="3843" max="3843" width="12.25" style="20" customWidth="1"/>
    <col min="3844" max="3844" width="14" style="20" customWidth="1"/>
    <col min="3845" max="3846" width="13.5" style="20" customWidth="1"/>
    <col min="3847" max="3847" width="11" style="20" bestFit="1" customWidth="1"/>
    <col min="3848" max="3848" width="10.75" style="20" customWidth="1"/>
    <col min="3849" max="3849" width="10.875" style="20" bestFit="1" customWidth="1"/>
    <col min="3850" max="3850" width="12.125" style="20" customWidth="1"/>
    <col min="3851" max="3851" width="40.5" style="20" customWidth="1"/>
    <col min="3852" max="3852" width="43.625" style="20" customWidth="1"/>
    <col min="3853" max="3853" width="8.875" style="20" customWidth="1"/>
    <col min="3854" max="4096" width="9" style="20"/>
    <col min="4097" max="4097" width="3.875" style="20" customWidth="1"/>
    <col min="4098" max="4098" width="48.75" style="20" customWidth="1"/>
    <col min="4099" max="4099" width="12.25" style="20" customWidth="1"/>
    <col min="4100" max="4100" width="14" style="20" customWidth="1"/>
    <col min="4101" max="4102" width="13.5" style="20" customWidth="1"/>
    <col min="4103" max="4103" width="11" style="20" bestFit="1" customWidth="1"/>
    <col min="4104" max="4104" width="10.75" style="20" customWidth="1"/>
    <col min="4105" max="4105" width="10.875" style="20" bestFit="1" customWidth="1"/>
    <col min="4106" max="4106" width="12.125" style="20" customWidth="1"/>
    <col min="4107" max="4107" width="40.5" style="20" customWidth="1"/>
    <col min="4108" max="4108" width="43.625" style="20" customWidth="1"/>
    <col min="4109" max="4109" width="8.875" style="20" customWidth="1"/>
    <col min="4110" max="4352" width="9" style="20"/>
    <col min="4353" max="4353" width="3.875" style="20" customWidth="1"/>
    <col min="4354" max="4354" width="48.75" style="20" customWidth="1"/>
    <col min="4355" max="4355" width="12.25" style="20" customWidth="1"/>
    <col min="4356" max="4356" width="14" style="20" customWidth="1"/>
    <col min="4357" max="4358" width="13.5" style="20" customWidth="1"/>
    <col min="4359" max="4359" width="11" style="20" bestFit="1" customWidth="1"/>
    <col min="4360" max="4360" width="10.75" style="20" customWidth="1"/>
    <col min="4361" max="4361" width="10.875" style="20" bestFit="1" customWidth="1"/>
    <col min="4362" max="4362" width="12.125" style="20" customWidth="1"/>
    <col min="4363" max="4363" width="40.5" style="20" customWidth="1"/>
    <col min="4364" max="4364" width="43.625" style="20" customWidth="1"/>
    <col min="4365" max="4365" width="8.875" style="20" customWidth="1"/>
    <col min="4366" max="4608" width="9" style="20"/>
    <col min="4609" max="4609" width="3.875" style="20" customWidth="1"/>
    <col min="4610" max="4610" width="48.75" style="20" customWidth="1"/>
    <col min="4611" max="4611" width="12.25" style="20" customWidth="1"/>
    <col min="4612" max="4612" width="14" style="20" customWidth="1"/>
    <col min="4613" max="4614" width="13.5" style="20" customWidth="1"/>
    <col min="4615" max="4615" width="11" style="20" bestFit="1" customWidth="1"/>
    <col min="4616" max="4616" width="10.75" style="20" customWidth="1"/>
    <col min="4617" max="4617" width="10.875" style="20" bestFit="1" customWidth="1"/>
    <col min="4618" max="4618" width="12.125" style="20" customWidth="1"/>
    <col min="4619" max="4619" width="40.5" style="20" customWidth="1"/>
    <col min="4620" max="4620" width="43.625" style="20" customWidth="1"/>
    <col min="4621" max="4621" width="8.875" style="20" customWidth="1"/>
    <col min="4622" max="4864" width="9" style="20"/>
    <col min="4865" max="4865" width="3.875" style="20" customWidth="1"/>
    <col min="4866" max="4866" width="48.75" style="20" customWidth="1"/>
    <col min="4867" max="4867" width="12.25" style="20" customWidth="1"/>
    <col min="4868" max="4868" width="14" style="20" customWidth="1"/>
    <col min="4869" max="4870" width="13.5" style="20" customWidth="1"/>
    <col min="4871" max="4871" width="11" style="20" bestFit="1" customWidth="1"/>
    <col min="4872" max="4872" width="10.75" style="20" customWidth="1"/>
    <col min="4873" max="4873" width="10.875" style="20" bestFit="1" customWidth="1"/>
    <col min="4874" max="4874" width="12.125" style="20" customWidth="1"/>
    <col min="4875" max="4875" width="40.5" style="20" customWidth="1"/>
    <col min="4876" max="4876" width="43.625" style="20" customWidth="1"/>
    <col min="4877" max="4877" width="8.875" style="20" customWidth="1"/>
    <col min="4878" max="5120" width="9" style="20"/>
    <col min="5121" max="5121" width="3.875" style="20" customWidth="1"/>
    <col min="5122" max="5122" width="48.75" style="20" customWidth="1"/>
    <col min="5123" max="5123" width="12.25" style="20" customWidth="1"/>
    <col min="5124" max="5124" width="14" style="20" customWidth="1"/>
    <col min="5125" max="5126" width="13.5" style="20" customWidth="1"/>
    <col min="5127" max="5127" width="11" style="20" bestFit="1" customWidth="1"/>
    <col min="5128" max="5128" width="10.75" style="20" customWidth="1"/>
    <col min="5129" max="5129" width="10.875" style="20" bestFit="1" customWidth="1"/>
    <col min="5130" max="5130" width="12.125" style="20" customWidth="1"/>
    <col min="5131" max="5131" width="40.5" style="20" customWidth="1"/>
    <col min="5132" max="5132" width="43.625" style="20" customWidth="1"/>
    <col min="5133" max="5133" width="8.875" style="20" customWidth="1"/>
    <col min="5134" max="5376" width="9" style="20"/>
    <col min="5377" max="5377" width="3.875" style="20" customWidth="1"/>
    <col min="5378" max="5378" width="48.75" style="20" customWidth="1"/>
    <col min="5379" max="5379" width="12.25" style="20" customWidth="1"/>
    <col min="5380" max="5380" width="14" style="20" customWidth="1"/>
    <col min="5381" max="5382" width="13.5" style="20" customWidth="1"/>
    <col min="5383" max="5383" width="11" style="20" bestFit="1" customWidth="1"/>
    <col min="5384" max="5384" width="10.75" style="20" customWidth="1"/>
    <col min="5385" max="5385" width="10.875" style="20" bestFit="1" customWidth="1"/>
    <col min="5386" max="5386" width="12.125" style="20" customWidth="1"/>
    <col min="5387" max="5387" width="40.5" style="20" customWidth="1"/>
    <col min="5388" max="5388" width="43.625" style="20" customWidth="1"/>
    <col min="5389" max="5389" width="8.875" style="20" customWidth="1"/>
    <col min="5390" max="5632" width="9" style="20"/>
    <col min="5633" max="5633" width="3.875" style="20" customWidth="1"/>
    <col min="5634" max="5634" width="48.75" style="20" customWidth="1"/>
    <col min="5635" max="5635" width="12.25" style="20" customWidth="1"/>
    <col min="5636" max="5636" width="14" style="20" customWidth="1"/>
    <col min="5637" max="5638" width="13.5" style="20" customWidth="1"/>
    <col min="5639" max="5639" width="11" style="20" bestFit="1" customWidth="1"/>
    <col min="5640" max="5640" width="10.75" style="20" customWidth="1"/>
    <col min="5641" max="5641" width="10.875" style="20" bestFit="1" customWidth="1"/>
    <col min="5642" max="5642" width="12.125" style="20" customWidth="1"/>
    <col min="5643" max="5643" width="40.5" style="20" customWidth="1"/>
    <col min="5644" max="5644" width="43.625" style="20" customWidth="1"/>
    <col min="5645" max="5645" width="8.875" style="20" customWidth="1"/>
    <col min="5646" max="5888" width="9" style="20"/>
    <col min="5889" max="5889" width="3.875" style="20" customWidth="1"/>
    <col min="5890" max="5890" width="48.75" style="20" customWidth="1"/>
    <col min="5891" max="5891" width="12.25" style="20" customWidth="1"/>
    <col min="5892" max="5892" width="14" style="20" customWidth="1"/>
    <col min="5893" max="5894" width="13.5" style="20" customWidth="1"/>
    <col min="5895" max="5895" width="11" style="20" bestFit="1" customWidth="1"/>
    <col min="5896" max="5896" width="10.75" style="20" customWidth="1"/>
    <col min="5897" max="5897" width="10.875" style="20" bestFit="1" customWidth="1"/>
    <col min="5898" max="5898" width="12.125" style="20" customWidth="1"/>
    <col min="5899" max="5899" width="40.5" style="20" customWidth="1"/>
    <col min="5900" max="5900" width="43.625" style="20" customWidth="1"/>
    <col min="5901" max="5901" width="8.875" style="20" customWidth="1"/>
    <col min="5902" max="6144" width="9" style="20"/>
    <col min="6145" max="6145" width="3.875" style="20" customWidth="1"/>
    <col min="6146" max="6146" width="48.75" style="20" customWidth="1"/>
    <col min="6147" max="6147" width="12.25" style="20" customWidth="1"/>
    <col min="6148" max="6148" width="14" style="20" customWidth="1"/>
    <col min="6149" max="6150" width="13.5" style="20" customWidth="1"/>
    <col min="6151" max="6151" width="11" style="20" bestFit="1" customWidth="1"/>
    <col min="6152" max="6152" width="10.75" style="20" customWidth="1"/>
    <col min="6153" max="6153" width="10.875" style="20" bestFit="1" customWidth="1"/>
    <col min="6154" max="6154" width="12.125" style="20" customWidth="1"/>
    <col min="6155" max="6155" width="40.5" style="20" customWidth="1"/>
    <col min="6156" max="6156" width="43.625" style="20" customWidth="1"/>
    <col min="6157" max="6157" width="8.875" style="20" customWidth="1"/>
    <col min="6158" max="6400" width="9" style="20"/>
    <col min="6401" max="6401" width="3.875" style="20" customWidth="1"/>
    <col min="6402" max="6402" width="48.75" style="20" customWidth="1"/>
    <col min="6403" max="6403" width="12.25" style="20" customWidth="1"/>
    <col min="6404" max="6404" width="14" style="20" customWidth="1"/>
    <col min="6405" max="6406" width="13.5" style="20" customWidth="1"/>
    <col min="6407" max="6407" width="11" style="20" bestFit="1" customWidth="1"/>
    <col min="6408" max="6408" width="10.75" style="20" customWidth="1"/>
    <col min="6409" max="6409" width="10.875" style="20" bestFit="1" customWidth="1"/>
    <col min="6410" max="6410" width="12.125" style="20" customWidth="1"/>
    <col min="6411" max="6411" width="40.5" style="20" customWidth="1"/>
    <col min="6412" max="6412" width="43.625" style="20" customWidth="1"/>
    <col min="6413" max="6413" width="8.875" style="20" customWidth="1"/>
    <col min="6414" max="6656" width="9" style="20"/>
    <col min="6657" max="6657" width="3.875" style="20" customWidth="1"/>
    <col min="6658" max="6658" width="48.75" style="20" customWidth="1"/>
    <col min="6659" max="6659" width="12.25" style="20" customWidth="1"/>
    <col min="6660" max="6660" width="14" style="20" customWidth="1"/>
    <col min="6661" max="6662" width="13.5" style="20" customWidth="1"/>
    <col min="6663" max="6663" width="11" style="20" bestFit="1" customWidth="1"/>
    <col min="6664" max="6664" width="10.75" style="20" customWidth="1"/>
    <col min="6665" max="6665" width="10.875" style="20" bestFit="1" customWidth="1"/>
    <col min="6666" max="6666" width="12.125" style="20" customWidth="1"/>
    <col min="6667" max="6667" width="40.5" style="20" customWidth="1"/>
    <col min="6668" max="6668" width="43.625" style="20" customWidth="1"/>
    <col min="6669" max="6669" width="8.875" style="20" customWidth="1"/>
    <col min="6670" max="6912" width="9" style="20"/>
    <col min="6913" max="6913" width="3.875" style="20" customWidth="1"/>
    <col min="6914" max="6914" width="48.75" style="20" customWidth="1"/>
    <col min="6915" max="6915" width="12.25" style="20" customWidth="1"/>
    <col min="6916" max="6916" width="14" style="20" customWidth="1"/>
    <col min="6917" max="6918" width="13.5" style="20" customWidth="1"/>
    <col min="6919" max="6919" width="11" style="20" bestFit="1" customWidth="1"/>
    <col min="6920" max="6920" width="10.75" style="20" customWidth="1"/>
    <col min="6921" max="6921" width="10.875" style="20" bestFit="1" customWidth="1"/>
    <col min="6922" max="6922" width="12.125" style="20" customWidth="1"/>
    <col min="6923" max="6923" width="40.5" style="20" customWidth="1"/>
    <col min="6924" max="6924" width="43.625" style="20" customWidth="1"/>
    <col min="6925" max="6925" width="8.875" style="20" customWidth="1"/>
    <col min="6926" max="7168" width="9" style="20"/>
    <col min="7169" max="7169" width="3.875" style="20" customWidth="1"/>
    <col min="7170" max="7170" width="48.75" style="20" customWidth="1"/>
    <col min="7171" max="7171" width="12.25" style="20" customWidth="1"/>
    <col min="7172" max="7172" width="14" style="20" customWidth="1"/>
    <col min="7173" max="7174" width="13.5" style="20" customWidth="1"/>
    <col min="7175" max="7175" width="11" style="20" bestFit="1" customWidth="1"/>
    <col min="7176" max="7176" width="10.75" style="20" customWidth="1"/>
    <col min="7177" max="7177" width="10.875" style="20" bestFit="1" customWidth="1"/>
    <col min="7178" max="7178" width="12.125" style="20" customWidth="1"/>
    <col min="7179" max="7179" width="40.5" style="20" customWidth="1"/>
    <col min="7180" max="7180" width="43.625" style="20" customWidth="1"/>
    <col min="7181" max="7181" width="8.875" style="20" customWidth="1"/>
    <col min="7182" max="7424" width="9" style="20"/>
    <col min="7425" max="7425" width="3.875" style="20" customWidth="1"/>
    <col min="7426" max="7426" width="48.75" style="20" customWidth="1"/>
    <col min="7427" max="7427" width="12.25" style="20" customWidth="1"/>
    <col min="7428" max="7428" width="14" style="20" customWidth="1"/>
    <col min="7429" max="7430" width="13.5" style="20" customWidth="1"/>
    <col min="7431" max="7431" width="11" style="20" bestFit="1" customWidth="1"/>
    <col min="7432" max="7432" width="10.75" style="20" customWidth="1"/>
    <col min="7433" max="7433" width="10.875" style="20" bestFit="1" customWidth="1"/>
    <col min="7434" max="7434" width="12.125" style="20" customWidth="1"/>
    <col min="7435" max="7435" width="40.5" style="20" customWidth="1"/>
    <col min="7436" max="7436" width="43.625" style="20" customWidth="1"/>
    <col min="7437" max="7437" width="8.875" style="20" customWidth="1"/>
    <col min="7438" max="7680" width="9" style="20"/>
    <col min="7681" max="7681" width="3.875" style="20" customWidth="1"/>
    <col min="7682" max="7682" width="48.75" style="20" customWidth="1"/>
    <col min="7683" max="7683" width="12.25" style="20" customWidth="1"/>
    <col min="7684" max="7684" width="14" style="20" customWidth="1"/>
    <col min="7685" max="7686" width="13.5" style="20" customWidth="1"/>
    <col min="7687" max="7687" width="11" style="20" bestFit="1" customWidth="1"/>
    <col min="7688" max="7688" width="10.75" style="20" customWidth="1"/>
    <col min="7689" max="7689" width="10.875" style="20" bestFit="1" customWidth="1"/>
    <col min="7690" max="7690" width="12.125" style="20" customWidth="1"/>
    <col min="7691" max="7691" width="40.5" style="20" customWidth="1"/>
    <col min="7692" max="7692" width="43.625" style="20" customWidth="1"/>
    <col min="7693" max="7693" width="8.875" style="20" customWidth="1"/>
    <col min="7694" max="7936" width="9" style="20"/>
    <col min="7937" max="7937" width="3.875" style="20" customWidth="1"/>
    <col min="7938" max="7938" width="48.75" style="20" customWidth="1"/>
    <col min="7939" max="7939" width="12.25" style="20" customWidth="1"/>
    <col min="7940" max="7940" width="14" style="20" customWidth="1"/>
    <col min="7941" max="7942" width="13.5" style="20" customWidth="1"/>
    <col min="7943" max="7943" width="11" style="20" bestFit="1" customWidth="1"/>
    <col min="7944" max="7944" width="10.75" style="20" customWidth="1"/>
    <col min="7945" max="7945" width="10.875" style="20" bestFit="1" customWidth="1"/>
    <col min="7946" max="7946" width="12.125" style="20" customWidth="1"/>
    <col min="7947" max="7947" width="40.5" style="20" customWidth="1"/>
    <col min="7948" max="7948" width="43.625" style="20" customWidth="1"/>
    <col min="7949" max="7949" width="8.875" style="20" customWidth="1"/>
    <col min="7950" max="8192" width="9" style="20"/>
    <col min="8193" max="8193" width="3.875" style="20" customWidth="1"/>
    <col min="8194" max="8194" width="48.75" style="20" customWidth="1"/>
    <col min="8195" max="8195" width="12.25" style="20" customWidth="1"/>
    <col min="8196" max="8196" width="14" style="20" customWidth="1"/>
    <col min="8197" max="8198" width="13.5" style="20" customWidth="1"/>
    <col min="8199" max="8199" width="11" style="20" bestFit="1" customWidth="1"/>
    <col min="8200" max="8200" width="10.75" style="20" customWidth="1"/>
    <col min="8201" max="8201" width="10.875" style="20" bestFit="1" customWidth="1"/>
    <col min="8202" max="8202" width="12.125" style="20" customWidth="1"/>
    <col min="8203" max="8203" width="40.5" style="20" customWidth="1"/>
    <col min="8204" max="8204" width="43.625" style="20" customWidth="1"/>
    <col min="8205" max="8205" width="8.875" style="20" customWidth="1"/>
    <col min="8206" max="8448" width="9" style="20"/>
    <col min="8449" max="8449" width="3.875" style="20" customWidth="1"/>
    <col min="8450" max="8450" width="48.75" style="20" customWidth="1"/>
    <col min="8451" max="8451" width="12.25" style="20" customWidth="1"/>
    <col min="8452" max="8452" width="14" style="20" customWidth="1"/>
    <col min="8453" max="8454" width="13.5" style="20" customWidth="1"/>
    <col min="8455" max="8455" width="11" style="20" bestFit="1" customWidth="1"/>
    <col min="8456" max="8456" width="10.75" style="20" customWidth="1"/>
    <col min="8457" max="8457" width="10.875" style="20" bestFit="1" customWidth="1"/>
    <col min="8458" max="8458" width="12.125" style="20" customWidth="1"/>
    <col min="8459" max="8459" width="40.5" style="20" customWidth="1"/>
    <col min="8460" max="8460" width="43.625" style="20" customWidth="1"/>
    <col min="8461" max="8461" width="8.875" style="20" customWidth="1"/>
    <col min="8462" max="8704" width="9" style="20"/>
    <col min="8705" max="8705" width="3.875" style="20" customWidth="1"/>
    <col min="8706" max="8706" width="48.75" style="20" customWidth="1"/>
    <col min="8707" max="8707" width="12.25" style="20" customWidth="1"/>
    <col min="8708" max="8708" width="14" style="20" customWidth="1"/>
    <col min="8709" max="8710" width="13.5" style="20" customWidth="1"/>
    <col min="8711" max="8711" width="11" style="20" bestFit="1" customWidth="1"/>
    <col min="8712" max="8712" width="10.75" style="20" customWidth="1"/>
    <col min="8713" max="8713" width="10.875" style="20" bestFit="1" customWidth="1"/>
    <col min="8714" max="8714" width="12.125" style="20" customWidth="1"/>
    <col min="8715" max="8715" width="40.5" style="20" customWidth="1"/>
    <col min="8716" max="8716" width="43.625" style="20" customWidth="1"/>
    <col min="8717" max="8717" width="8.875" style="20" customWidth="1"/>
    <col min="8718" max="8960" width="9" style="20"/>
    <col min="8961" max="8961" width="3.875" style="20" customWidth="1"/>
    <col min="8962" max="8962" width="48.75" style="20" customWidth="1"/>
    <col min="8963" max="8963" width="12.25" style="20" customWidth="1"/>
    <col min="8964" max="8964" width="14" style="20" customWidth="1"/>
    <col min="8965" max="8966" width="13.5" style="20" customWidth="1"/>
    <col min="8967" max="8967" width="11" style="20" bestFit="1" customWidth="1"/>
    <col min="8968" max="8968" width="10.75" style="20" customWidth="1"/>
    <col min="8969" max="8969" width="10.875" style="20" bestFit="1" customWidth="1"/>
    <col min="8970" max="8970" width="12.125" style="20" customWidth="1"/>
    <col min="8971" max="8971" width="40.5" style="20" customWidth="1"/>
    <col min="8972" max="8972" width="43.625" style="20" customWidth="1"/>
    <col min="8973" max="8973" width="8.875" style="20" customWidth="1"/>
    <col min="8974" max="9216" width="9" style="20"/>
    <col min="9217" max="9217" width="3.875" style="20" customWidth="1"/>
    <col min="9218" max="9218" width="48.75" style="20" customWidth="1"/>
    <col min="9219" max="9219" width="12.25" style="20" customWidth="1"/>
    <col min="9220" max="9220" width="14" style="20" customWidth="1"/>
    <col min="9221" max="9222" width="13.5" style="20" customWidth="1"/>
    <col min="9223" max="9223" width="11" style="20" bestFit="1" customWidth="1"/>
    <col min="9224" max="9224" width="10.75" style="20" customWidth="1"/>
    <col min="9225" max="9225" width="10.875" style="20" bestFit="1" customWidth="1"/>
    <col min="9226" max="9226" width="12.125" style="20" customWidth="1"/>
    <col min="9227" max="9227" width="40.5" style="20" customWidth="1"/>
    <col min="9228" max="9228" width="43.625" style="20" customWidth="1"/>
    <col min="9229" max="9229" width="8.875" style="20" customWidth="1"/>
    <col min="9230" max="9472" width="9" style="20"/>
    <col min="9473" max="9473" width="3.875" style="20" customWidth="1"/>
    <col min="9474" max="9474" width="48.75" style="20" customWidth="1"/>
    <col min="9475" max="9475" width="12.25" style="20" customWidth="1"/>
    <col min="9476" max="9476" width="14" style="20" customWidth="1"/>
    <col min="9477" max="9478" width="13.5" style="20" customWidth="1"/>
    <col min="9479" max="9479" width="11" style="20" bestFit="1" customWidth="1"/>
    <col min="9480" max="9480" width="10.75" style="20" customWidth="1"/>
    <col min="9481" max="9481" width="10.875" style="20" bestFit="1" customWidth="1"/>
    <col min="9482" max="9482" width="12.125" style="20" customWidth="1"/>
    <col min="9483" max="9483" width="40.5" style="20" customWidth="1"/>
    <col min="9484" max="9484" width="43.625" style="20" customWidth="1"/>
    <col min="9485" max="9485" width="8.875" style="20" customWidth="1"/>
    <col min="9486" max="9728" width="9" style="20"/>
    <col min="9729" max="9729" width="3.875" style="20" customWidth="1"/>
    <col min="9730" max="9730" width="48.75" style="20" customWidth="1"/>
    <col min="9731" max="9731" width="12.25" style="20" customWidth="1"/>
    <col min="9732" max="9732" width="14" style="20" customWidth="1"/>
    <col min="9733" max="9734" width="13.5" style="20" customWidth="1"/>
    <col min="9735" max="9735" width="11" style="20" bestFit="1" customWidth="1"/>
    <col min="9736" max="9736" width="10.75" style="20" customWidth="1"/>
    <col min="9737" max="9737" width="10.875" style="20" bestFit="1" customWidth="1"/>
    <col min="9738" max="9738" width="12.125" style="20" customWidth="1"/>
    <col min="9739" max="9739" width="40.5" style="20" customWidth="1"/>
    <col min="9740" max="9740" width="43.625" style="20" customWidth="1"/>
    <col min="9741" max="9741" width="8.875" style="20" customWidth="1"/>
    <col min="9742" max="9984" width="9" style="20"/>
    <col min="9985" max="9985" width="3.875" style="20" customWidth="1"/>
    <col min="9986" max="9986" width="48.75" style="20" customWidth="1"/>
    <col min="9987" max="9987" width="12.25" style="20" customWidth="1"/>
    <col min="9988" max="9988" width="14" style="20" customWidth="1"/>
    <col min="9989" max="9990" width="13.5" style="20" customWidth="1"/>
    <col min="9991" max="9991" width="11" style="20" bestFit="1" customWidth="1"/>
    <col min="9992" max="9992" width="10.75" style="20" customWidth="1"/>
    <col min="9993" max="9993" width="10.875" style="20" bestFit="1" customWidth="1"/>
    <col min="9994" max="9994" width="12.125" style="20" customWidth="1"/>
    <col min="9995" max="9995" width="40.5" style="20" customWidth="1"/>
    <col min="9996" max="9996" width="43.625" style="20" customWidth="1"/>
    <col min="9997" max="9997" width="8.875" style="20" customWidth="1"/>
    <col min="9998" max="10240" width="9" style="20"/>
    <col min="10241" max="10241" width="3.875" style="20" customWidth="1"/>
    <col min="10242" max="10242" width="48.75" style="20" customWidth="1"/>
    <col min="10243" max="10243" width="12.25" style="20" customWidth="1"/>
    <col min="10244" max="10244" width="14" style="20" customWidth="1"/>
    <col min="10245" max="10246" width="13.5" style="20" customWidth="1"/>
    <col min="10247" max="10247" width="11" style="20" bestFit="1" customWidth="1"/>
    <col min="10248" max="10248" width="10.75" style="20" customWidth="1"/>
    <col min="10249" max="10249" width="10.875" style="20" bestFit="1" customWidth="1"/>
    <col min="10250" max="10250" width="12.125" style="20" customWidth="1"/>
    <col min="10251" max="10251" width="40.5" style="20" customWidth="1"/>
    <col min="10252" max="10252" width="43.625" style="20" customWidth="1"/>
    <col min="10253" max="10253" width="8.875" style="20" customWidth="1"/>
    <col min="10254" max="10496" width="9" style="20"/>
    <col min="10497" max="10497" width="3.875" style="20" customWidth="1"/>
    <col min="10498" max="10498" width="48.75" style="20" customWidth="1"/>
    <col min="10499" max="10499" width="12.25" style="20" customWidth="1"/>
    <col min="10500" max="10500" width="14" style="20" customWidth="1"/>
    <col min="10501" max="10502" width="13.5" style="20" customWidth="1"/>
    <col min="10503" max="10503" width="11" style="20" bestFit="1" customWidth="1"/>
    <col min="10504" max="10504" width="10.75" style="20" customWidth="1"/>
    <col min="10505" max="10505" width="10.875" style="20" bestFit="1" customWidth="1"/>
    <col min="10506" max="10506" width="12.125" style="20" customWidth="1"/>
    <col min="10507" max="10507" width="40.5" style="20" customWidth="1"/>
    <col min="10508" max="10508" width="43.625" style="20" customWidth="1"/>
    <col min="10509" max="10509" width="8.875" style="20" customWidth="1"/>
    <col min="10510" max="10752" width="9" style="20"/>
    <col min="10753" max="10753" width="3.875" style="20" customWidth="1"/>
    <col min="10754" max="10754" width="48.75" style="20" customWidth="1"/>
    <col min="10755" max="10755" width="12.25" style="20" customWidth="1"/>
    <col min="10756" max="10756" width="14" style="20" customWidth="1"/>
    <col min="10757" max="10758" width="13.5" style="20" customWidth="1"/>
    <col min="10759" max="10759" width="11" style="20" bestFit="1" customWidth="1"/>
    <col min="10760" max="10760" width="10.75" style="20" customWidth="1"/>
    <col min="10761" max="10761" width="10.875" style="20" bestFit="1" customWidth="1"/>
    <col min="10762" max="10762" width="12.125" style="20" customWidth="1"/>
    <col min="10763" max="10763" width="40.5" style="20" customWidth="1"/>
    <col min="10764" max="10764" width="43.625" style="20" customWidth="1"/>
    <col min="10765" max="10765" width="8.875" style="20" customWidth="1"/>
    <col min="10766" max="11008" width="9" style="20"/>
    <col min="11009" max="11009" width="3.875" style="20" customWidth="1"/>
    <col min="11010" max="11010" width="48.75" style="20" customWidth="1"/>
    <col min="11011" max="11011" width="12.25" style="20" customWidth="1"/>
    <col min="11012" max="11012" width="14" style="20" customWidth="1"/>
    <col min="11013" max="11014" width="13.5" style="20" customWidth="1"/>
    <col min="11015" max="11015" width="11" style="20" bestFit="1" customWidth="1"/>
    <col min="11016" max="11016" width="10.75" style="20" customWidth="1"/>
    <col min="11017" max="11017" width="10.875" style="20" bestFit="1" customWidth="1"/>
    <col min="11018" max="11018" width="12.125" style="20" customWidth="1"/>
    <col min="11019" max="11019" width="40.5" style="20" customWidth="1"/>
    <col min="11020" max="11020" width="43.625" style="20" customWidth="1"/>
    <col min="11021" max="11021" width="8.875" style="20" customWidth="1"/>
    <col min="11022" max="11264" width="9" style="20"/>
    <col min="11265" max="11265" width="3.875" style="20" customWidth="1"/>
    <col min="11266" max="11266" width="48.75" style="20" customWidth="1"/>
    <col min="11267" max="11267" width="12.25" style="20" customWidth="1"/>
    <col min="11268" max="11268" width="14" style="20" customWidth="1"/>
    <col min="11269" max="11270" width="13.5" style="20" customWidth="1"/>
    <col min="11271" max="11271" width="11" style="20" bestFit="1" customWidth="1"/>
    <col min="11272" max="11272" width="10.75" style="20" customWidth="1"/>
    <col min="11273" max="11273" width="10.875" style="20" bestFit="1" customWidth="1"/>
    <col min="11274" max="11274" width="12.125" style="20" customWidth="1"/>
    <col min="11275" max="11275" width="40.5" style="20" customWidth="1"/>
    <col min="11276" max="11276" width="43.625" style="20" customWidth="1"/>
    <col min="11277" max="11277" width="8.875" style="20" customWidth="1"/>
    <col min="11278" max="11520" width="9" style="20"/>
    <col min="11521" max="11521" width="3.875" style="20" customWidth="1"/>
    <col min="11522" max="11522" width="48.75" style="20" customWidth="1"/>
    <col min="11523" max="11523" width="12.25" style="20" customWidth="1"/>
    <col min="11524" max="11524" width="14" style="20" customWidth="1"/>
    <col min="11525" max="11526" width="13.5" style="20" customWidth="1"/>
    <col min="11527" max="11527" width="11" style="20" bestFit="1" customWidth="1"/>
    <col min="11528" max="11528" width="10.75" style="20" customWidth="1"/>
    <col min="11529" max="11529" width="10.875" style="20" bestFit="1" customWidth="1"/>
    <col min="11530" max="11530" width="12.125" style="20" customWidth="1"/>
    <col min="11531" max="11531" width="40.5" style="20" customWidth="1"/>
    <col min="11532" max="11532" width="43.625" style="20" customWidth="1"/>
    <col min="11533" max="11533" width="8.875" style="20" customWidth="1"/>
    <col min="11534" max="11776" width="9" style="20"/>
    <col min="11777" max="11777" width="3.875" style="20" customWidth="1"/>
    <col min="11778" max="11778" width="48.75" style="20" customWidth="1"/>
    <col min="11779" max="11779" width="12.25" style="20" customWidth="1"/>
    <col min="11780" max="11780" width="14" style="20" customWidth="1"/>
    <col min="11781" max="11782" width="13.5" style="20" customWidth="1"/>
    <col min="11783" max="11783" width="11" style="20" bestFit="1" customWidth="1"/>
    <col min="11784" max="11784" width="10.75" style="20" customWidth="1"/>
    <col min="11785" max="11785" width="10.875" style="20" bestFit="1" customWidth="1"/>
    <col min="11786" max="11786" width="12.125" style="20" customWidth="1"/>
    <col min="11787" max="11787" width="40.5" style="20" customWidth="1"/>
    <col min="11788" max="11788" width="43.625" style="20" customWidth="1"/>
    <col min="11789" max="11789" width="8.875" style="20" customWidth="1"/>
    <col min="11790" max="12032" width="9" style="20"/>
    <col min="12033" max="12033" width="3.875" style="20" customWidth="1"/>
    <col min="12034" max="12034" width="48.75" style="20" customWidth="1"/>
    <col min="12035" max="12035" width="12.25" style="20" customWidth="1"/>
    <col min="12036" max="12036" width="14" style="20" customWidth="1"/>
    <col min="12037" max="12038" width="13.5" style="20" customWidth="1"/>
    <col min="12039" max="12039" width="11" style="20" bestFit="1" customWidth="1"/>
    <col min="12040" max="12040" width="10.75" style="20" customWidth="1"/>
    <col min="12041" max="12041" width="10.875" style="20" bestFit="1" customWidth="1"/>
    <col min="12042" max="12042" width="12.125" style="20" customWidth="1"/>
    <col min="12043" max="12043" width="40.5" style="20" customWidth="1"/>
    <col min="12044" max="12044" width="43.625" style="20" customWidth="1"/>
    <col min="12045" max="12045" width="8.875" style="20" customWidth="1"/>
    <col min="12046" max="12288" width="9" style="20"/>
    <col min="12289" max="12289" width="3.875" style="20" customWidth="1"/>
    <col min="12290" max="12290" width="48.75" style="20" customWidth="1"/>
    <col min="12291" max="12291" width="12.25" style="20" customWidth="1"/>
    <col min="12292" max="12292" width="14" style="20" customWidth="1"/>
    <col min="12293" max="12294" width="13.5" style="20" customWidth="1"/>
    <col min="12295" max="12295" width="11" style="20" bestFit="1" customWidth="1"/>
    <col min="12296" max="12296" width="10.75" style="20" customWidth="1"/>
    <col min="12297" max="12297" width="10.875" style="20" bestFit="1" customWidth="1"/>
    <col min="12298" max="12298" width="12.125" style="20" customWidth="1"/>
    <col min="12299" max="12299" width="40.5" style="20" customWidth="1"/>
    <col min="12300" max="12300" width="43.625" style="20" customWidth="1"/>
    <col min="12301" max="12301" width="8.875" style="20" customWidth="1"/>
    <col min="12302" max="12544" width="9" style="20"/>
    <col min="12545" max="12545" width="3.875" style="20" customWidth="1"/>
    <col min="12546" max="12546" width="48.75" style="20" customWidth="1"/>
    <col min="12547" max="12547" width="12.25" style="20" customWidth="1"/>
    <col min="12548" max="12548" width="14" style="20" customWidth="1"/>
    <col min="12549" max="12550" width="13.5" style="20" customWidth="1"/>
    <col min="12551" max="12551" width="11" style="20" bestFit="1" customWidth="1"/>
    <col min="12552" max="12552" width="10.75" style="20" customWidth="1"/>
    <col min="12553" max="12553" width="10.875" style="20" bestFit="1" customWidth="1"/>
    <col min="12554" max="12554" width="12.125" style="20" customWidth="1"/>
    <col min="12555" max="12555" width="40.5" style="20" customWidth="1"/>
    <col min="12556" max="12556" width="43.625" style="20" customWidth="1"/>
    <col min="12557" max="12557" width="8.875" style="20" customWidth="1"/>
    <col min="12558" max="12800" width="9" style="20"/>
    <col min="12801" max="12801" width="3.875" style="20" customWidth="1"/>
    <col min="12802" max="12802" width="48.75" style="20" customWidth="1"/>
    <col min="12803" max="12803" width="12.25" style="20" customWidth="1"/>
    <col min="12804" max="12804" width="14" style="20" customWidth="1"/>
    <col min="12805" max="12806" width="13.5" style="20" customWidth="1"/>
    <col min="12807" max="12807" width="11" style="20" bestFit="1" customWidth="1"/>
    <col min="12808" max="12808" width="10.75" style="20" customWidth="1"/>
    <col min="12809" max="12809" width="10.875" style="20" bestFit="1" customWidth="1"/>
    <col min="12810" max="12810" width="12.125" style="20" customWidth="1"/>
    <col min="12811" max="12811" width="40.5" style="20" customWidth="1"/>
    <col min="12812" max="12812" width="43.625" style="20" customWidth="1"/>
    <col min="12813" max="12813" width="8.875" style="20" customWidth="1"/>
    <col min="12814" max="13056" width="9" style="20"/>
    <col min="13057" max="13057" width="3.875" style="20" customWidth="1"/>
    <col min="13058" max="13058" width="48.75" style="20" customWidth="1"/>
    <col min="13059" max="13059" width="12.25" style="20" customWidth="1"/>
    <col min="13060" max="13060" width="14" style="20" customWidth="1"/>
    <col min="13061" max="13062" width="13.5" style="20" customWidth="1"/>
    <col min="13063" max="13063" width="11" style="20" bestFit="1" customWidth="1"/>
    <col min="13064" max="13064" width="10.75" style="20" customWidth="1"/>
    <col min="13065" max="13065" width="10.875" style="20" bestFit="1" customWidth="1"/>
    <col min="13066" max="13066" width="12.125" style="20" customWidth="1"/>
    <col min="13067" max="13067" width="40.5" style="20" customWidth="1"/>
    <col min="13068" max="13068" width="43.625" style="20" customWidth="1"/>
    <col min="13069" max="13069" width="8.875" style="20" customWidth="1"/>
    <col min="13070" max="13312" width="9" style="20"/>
    <col min="13313" max="13313" width="3.875" style="20" customWidth="1"/>
    <col min="13314" max="13314" width="48.75" style="20" customWidth="1"/>
    <col min="13315" max="13315" width="12.25" style="20" customWidth="1"/>
    <col min="13316" max="13316" width="14" style="20" customWidth="1"/>
    <col min="13317" max="13318" width="13.5" style="20" customWidth="1"/>
    <col min="13319" max="13319" width="11" style="20" bestFit="1" customWidth="1"/>
    <col min="13320" max="13320" width="10.75" style="20" customWidth="1"/>
    <col min="13321" max="13321" width="10.875" style="20" bestFit="1" customWidth="1"/>
    <col min="13322" max="13322" width="12.125" style="20" customWidth="1"/>
    <col min="13323" max="13323" width="40.5" style="20" customWidth="1"/>
    <col min="13324" max="13324" width="43.625" style="20" customWidth="1"/>
    <col min="13325" max="13325" width="8.875" style="20" customWidth="1"/>
    <col min="13326" max="13568" width="9" style="20"/>
    <col min="13569" max="13569" width="3.875" style="20" customWidth="1"/>
    <col min="13570" max="13570" width="48.75" style="20" customWidth="1"/>
    <col min="13571" max="13571" width="12.25" style="20" customWidth="1"/>
    <col min="13572" max="13572" width="14" style="20" customWidth="1"/>
    <col min="13573" max="13574" width="13.5" style="20" customWidth="1"/>
    <col min="13575" max="13575" width="11" style="20" bestFit="1" customWidth="1"/>
    <col min="13576" max="13576" width="10.75" style="20" customWidth="1"/>
    <col min="13577" max="13577" width="10.875" style="20" bestFit="1" customWidth="1"/>
    <col min="13578" max="13578" width="12.125" style="20" customWidth="1"/>
    <col min="13579" max="13579" width="40.5" style="20" customWidth="1"/>
    <col min="13580" max="13580" width="43.625" style="20" customWidth="1"/>
    <col min="13581" max="13581" width="8.875" style="20" customWidth="1"/>
    <col min="13582" max="13824" width="9" style="20"/>
    <col min="13825" max="13825" width="3.875" style="20" customWidth="1"/>
    <col min="13826" max="13826" width="48.75" style="20" customWidth="1"/>
    <col min="13827" max="13827" width="12.25" style="20" customWidth="1"/>
    <col min="13828" max="13828" width="14" style="20" customWidth="1"/>
    <col min="13829" max="13830" width="13.5" style="20" customWidth="1"/>
    <col min="13831" max="13831" width="11" style="20" bestFit="1" customWidth="1"/>
    <col min="13832" max="13832" width="10.75" style="20" customWidth="1"/>
    <col min="13833" max="13833" width="10.875" style="20" bestFit="1" customWidth="1"/>
    <col min="13834" max="13834" width="12.125" style="20" customWidth="1"/>
    <col min="13835" max="13835" width="40.5" style="20" customWidth="1"/>
    <col min="13836" max="13836" width="43.625" style="20" customWidth="1"/>
    <col min="13837" max="13837" width="8.875" style="20" customWidth="1"/>
    <col min="13838" max="14080" width="9" style="20"/>
    <col min="14081" max="14081" width="3.875" style="20" customWidth="1"/>
    <col min="14082" max="14082" width="48.75" style="20" customWidth="1"/>
    <col min="14083" max="14083" width="12.25" style="20" customWidth="1"/>
    <col min="14084" max="14084" width="14" style="20" customWidth="1"/>
    <col min="14085" max="14086" width="13.5" style="20" customWidth="1"/>
    <col min="14087" max="14087" width="11" style="20" bestFit="1" customWidth="1"/>
    <col min="14088" max="14088" width="10.75" style="20" customWidth="1"/>
    <col min="14089" max="14089" width="10.875" style="20" bestFit="1" customWidth="1"/>
    <col min="14090" max="14090" width="12.125" style="20" customWidth="1"/>
    <col min="14091" max="14091" width="40.5" style="20" customWidth="1"/>
    <col min="14092" max="14092" width="43.625" style="20" customWidth="1"/>
    <col min="14093" max="14093" width="8.875" style="20" customWidth="1"/>
    <col min="14094" max="14336" width="9" style="20"/>
    <col min="14337" max="14337" width="3.875" style="20" customWidth="1"/>
    <col min="14338" max="14338" width="48.75" style="20" customWidth="1"/>
    <col min="14339" max="14339" width="12.25" style="20" customWidth="1"/>
    <col min="14340" max="14340" width="14" style="20" customWidth="1"/>
    <col min="14341" max="14342" width="13.5" style="20" customWidth="1"/>
    <col min="14343" max="14343" width="11" style="20" bestFit="1" customWidth="1"/>
    <col min="14344" max="14344" width="10.75" style="20" customWidth="1"/>
    <col min="14345" max="14345" width="10.875" style="20" bestFit="1" customWidth="1"/>
    <col min="14346" max="14346" width="12.125" style="20" customWidth="1"/>
    <col min="14347" max="14347" width="40.5" style="20" customWidth="1"/>
    <col min="14348" max="14348" width="43.625" style="20" customWidth="1"/>
    <col min="14349" max="14349" width="8.875" style="20" customWidth="1"/>
    <col min="14350" max="14592" width="9" style="20"/>
    <col min="14593" max="14593" width="3.875" style="20" customWidth="1"/>
    <col min="14594" max="14594" width="48.75" style="20" customWidth="1"/>
    <col min="14595" max="14595" width="12.25" style="20" customWidth="1"/>
    <col min="14596" max="14596" width="14" style="20" customWidth="1"/>
    <col min="14597" max="14598" width="13.5" style="20" customWidth="1"/>
    <col min="14599" max="14599" width="11" style="20" bestFit="1" customWidth="1"/>
    <col min="14600" max="14600" width="10.75" style="20" customWidth="1"/>
    <col min="14601" max="14601" width="10.875" style="20" bestFit="1" customWidth="1"/>
    <col min="14602" max="14602" width="12.125" style="20" customWidth="1"/>
    <col min="14603" max="14603" width="40.5" style="20" customWidth="1"/>
    <col min="14604" max="14604" width="43.625" style="20" customWidth="1"/>
    <col min="14605" max="14605" width="8.875" style="20" customWidth="1"/>
    <col min="14606" max="14848" width="9" style="20"/>
    <col min="14849" max="14849" width="3.875" style="20" customWidth="1"/>
    <col min="14850" max="14850" width="48.75" style="20" customWidth="1"/>
    <col min="14851" max="14851" width="12.25" style="20" customWidth="1"/>
    <col min="14852" max="14852" width="14" style="20" customWidth="1"/>
    <col min="14853" max="14854" width="13.5" style="20" customWidth="1"/>
    <col min="14855" max="14855" width="11" style="20" bestFit="1" customWidth="1"/>
    <col min="14856" max="14856" width="10.75" style="20" customWidth="1"/>
    <col min="14857" max="14857" width="10.875" style="20" bestFit="1" customWidth="1"/>
    <col min="14858" max="14858" width="12.125" style="20" customWidth="1"/>
    <col min="14859" max="14859" width="40.5" style="20" customWidth="1"/>
    <col min="14860" max="14860" width="43.625" style="20" customWidth="1"/>
    <col min="14861" max="14861" width="8.875" style="20" customWidth="1"/>
    <col min="14862" max="15104" width="9" style="20"/>
    <col min="15105" max="15105" width="3.875" style="20" customWidth="1"/>
    <col min="15106" max="15106" width="48.75" style="20" customWidth="1"/>
    <col min="15107" max="15107" width="12.25" style="20" customWidth="1"/>
    <col min="15108" max="15108" width="14" style="20" customWidth="1"/>
    <col min="15109" max="15110" width="13.5" style="20" customWidth="1"/>
    <col min="15111" max="15111" width="11" style="20" bestFit="1" customWidth="1"/>
    <col min="15112" max="15112" width="10.75" style="20" customWidth="1"/>
    <col min="15113" max="15113" width="10.875" style="20" bestFit="1" customWidth="1"/>
    <col min="15114" max="15114" width="12.125" style="20" customWidth="1"/>
    <col min="15115" max="15115" width="40.5" style="20" customWidth="1"/>
    <col min="15116" max="15116" width="43.625" style="20" customWidth="1"/>
    <col min="15117" max="15117" width="8.875" style="20" customWidth="1"/>
    <col min="15118" max="15360" width="9" style="20"/>
    <col min="15361" max="15361" width="3.875" style="20" customWidth="1"/>
    <col min="15362" max="15362" width="48.75" style="20" customWidth="1"/>
    <col min="15363" max="15363" width="12.25" style="20" customWidth="1"/>
    <col min="15364" max="15364" width="14" style="20" customWidth="1"/>
    <col min="15365" max="15366" width="13.5" style="20" customWidth="1"/>
    <col min="15367" max="15367" width="11" style="20" bestFit="1" customWidth="1"/>
    <col min="15368" max="15368" width="10.75" style="20" customWidth="1"/>
    <col min="15369" max="15369" width="10.875" style="20" bestFit="1" customWidth="1"/>
    <col min="15370" max="15370" width="12.125" style="20" customWidth="1"/>
    <col min="15371" max="15371" width="40.5" style="20" customWidth="1"/>
    <col min="15372" max="15372" width="43.625" style="20" customWidth="1"/>
    <col min="15373" max="15373" width="8.875" style="20" customWidth="1"/>
    <col min="15374" max="15616" width="9" style="20"/>
    <col min="15617" max="15617" width="3.875" style="20" customWidth="1"/>
    <col min="15618" max="15618" width="48.75" style="20" customWidth="1"/>
    <col min="15619" max="15619" width="12.25" style="20" customWidth="1"/>
    <col min="15620" max="15620" width="14" style="20" customWidth="1"/>
    <col min="15621" max="15622" width="13.5" style="20" customWidth="1"/>
    <col min="15623" max="15623" width="11" style="20" bestFit="1" customWidth="1"/>
    <col min="15624" max="15624" width="10.75" style="20" customWidth="1"/>
    <col min="15625" max="15625" width="10.875" style="20" bestFit="1" customWidth="1"/>
    <col min="15626" max="15626" width="12.125" style="20" customWidth="1"/>
    <col min="15627" max="15627" width="40.5" style="20" customWidth="1"/>
    <col min="15628" max="15628" width="43.625" style="20" customWidth="1"/>
    <col min="15629" max="15629" width="8.875" style="20" customWidth="1"/>
    <col min="15630" max="15872" width="9" style="20"/>
    <col min="15873" max="15873" width="3.875" style="20" customWidth="1"/>
    <col min="15874" max="15874" width="48.75" style="20" customWidth="1"/>
    <col min="15875" max="15875" width="12.25" style="20" customWidth="1"/>
    <col min="15876" max="15876" width="14" style="20" customWidth="1"/>
    <col min="15877" max="15878" width="13.5" style="20" customWidth="1"/>
    <col min="15879" max="15879" width="11" style="20" bestFit="1" customWidth="1"/>
    <col min="15880" max="15880" width="10.75" style="20" customWidth="1"/>
    <col min="15881" max="15881" width="10.875" style="20" bestFit="1" customWidth="1"/>
    <col min="15882" max="15882" width="12.125" style="20" customWidth="1"/>
    <col min="15883" max="15883" width="40.5" style="20" customWidth="1"/>
    <col min="15884" max="15884" width="43.625" style="20" customWidth="1"/>
    <col min="15885" max="15885" width="8.875" style="20" customWidth="1"/>
    <col min="15886" max="16128" width="9" style="20"/>
    <col min="16129" max="16129" width="3.875" style="20" customWidth="1"/>
    <col min="16130" max="16130" width="48.75" style="20" customWidth="1"/>
    <col min="16131" max="16131" width="12.25" style="20" customWidth="1"/>
    <col min="16132" max="16132" width="14" style="20" customWidth="1"/>
    <col min="16133" max="16134" width="13.5" style="20" customWidth="1"/>
    <col min="16135" max="16135" width="11" style="20" bestFit="1" customWidth="1"/>
    <col min="16136" max="16136" width="10.75" style="20" customWidth="1"/>
    <col min="16137" max="16137" width="10.875" style="20" bestFit="1" customWidth="1"/>
    <col min="16138" max="16138" width="12.125" style="20" customWidth="1"/>
    <col min="16139" max="16139" width="40.5" style="20" customWidth="1"/>
    <col min="16140" max="16140" width="43.625" style="20" customWidth="1"/>
    <col min="16141" max="16141" width="8.875" style="20" customWidth="1"/>
    <col min="16142" max="16384" width="9" style="20"/>
  </cols>
  <sheetData>
    <row r="1" spans="1:14" s="6" customFormat="1" ht="54.75" customHeight="1">
      <c r="A1" s="82" t="s">
        <v>209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5"/>
      <c r="M1" s="4"/>
    </row>
    <row r="2" spans="1:14" s="6" customFormat="1" ht="25.5">
      <c r="A2" s="49"/>
      <c r="B2" s="49"/>
      <c r="C2" s="4"/>
      <c r="D2" s="4"/>
      <c r="E2" s="4"/>
      <c r="F2" s="4"/>
      <c r="G2" s="4"/>
      <c r="H2" s="4"/>
      <c r="I2" s="4"/>
      <c r="J2" s="50"/>
      <c r="K2" s="51" t="s">
        <v>211</v>
      </c>
      <c r="L2" s="51"/>
      <c r="M2" s="5"/>
      <c r="N2" s="4"/>
    </row>
    <row r="3" spans="1:14" s="9" customFormat="1" ht="16.5" customHeight="1">
      <c r="A3" s="77" t="s">
        <v>220</v>
      </c>
      <c r="B3" s="73" t="s">
        <v>221</v>
      </c>
      <c r="C3" s="73" t="s">
        <v>222</v>
      </c>
      <c r="D3" s="77" t="s">
        <v>223</v>
      </c>
      <c r="E3" s="78"/>
      <c r="F3" s="78"/>
      <c r="G3" s="77" t="s">
        <v>224</v>
      </c>
      <c r="H3" s="73" t="s">
        <v>225</v>
      </c>
      <c r="I3" s="77" t="s">
        <v>226</v>
      </c>
      <c r="J3" s="62" t="s">
        <v>227</v>
      </c>
      <c r="K3" s="73" t="s">
        <v>228</v>
      </c>
      <c r="L3" s="79"/>
      <c r="M3" s="7"/>
      <c r="N3" s="8"/>
    </row>
    <row r="4" spans="1:14" s="9" customFormat="1" ht="33">
      <c r="A4" s="77"/>
      <c r="B4" s="73"/>
      <c r="C4" s="73"/>
      <c r="D4" s="62" t="s">
        <v>229</v>
      </c>
      <c r="E4" s="62" t="s">
        <v>230</v>
      </c>
      <c r="F4" s="62" t="s">
        <v>231</v>
      </c>
      <c r="G4" s="77"/>
      <c r="H4" s="73"/>
      <c r="I4" s="77"/>
      <c r="J4" s="62" t="s">
        <v>232</v>
      </c>
      <c r="K4" s="73"/>
      <c r="L4" s="79"/>
      <c r="M4" s="7"/>
      <c r="N4" s="10"/>
    </row>
    <row r="5" spans="1:14" s="15" customFormat="1" ht="16.5">
      <c r="A5" s="80" t="s">
        <v>10</v>
      </c>
      <c r="B5" s="81"/>
      <c r="C5" s="11">
        <f>SUM(C6:C59)</f>
        <v>13385745</v>
      </c>
      <c r="D5" s="11">
        <f>SUM(D6:D59)</f>
        <v>3760829</v>
      </c>
      <c r="E5" s="11">
        <f>SUM(E6:E59)</f>
        <v>5782406</v>
      </c>
      <c r="F5" s="11">
        <f>SUM(F6:F59)</f>
        <v>9543235</v>
      </c>
      <c r="G5" s="12"/>
      <c r="H5" s="11" t="e">
        <f>SUM(H6:H59)</f>
        <v>#NAME?</v>
      </c>
      <c r="I5" s="13" t="e">
        <f t="shared" ref="I5:I59" si="0">H5/C5</f>
        <v>#NAME?</v>
      </c>
      <c r="J5" s="61"/>
      <c r="K5" s="64"/>
      <c r="L5" s="7"/>
      <c r="M5" s="14"/>
    </row>
    <row r="6" spans="1:14" s="15" customFormat="1" ht="33">
      <c r="A6" s="61">
        <v>1</v>
      </c>
      <c r="B6" s="25" t="s">
        <v>13</v>
      </c>
      <c r="C6" s="11">
        <v>700000</v>
      </c>
      <c r="D6" s="11">
        <v>0</v>
      </c>
      <c r="E6" s="16">
        <v>661699</v>
      </c>
      <c r="F6" s="16">
        <f t="shared" ref="F6:F59" si="1">SUM(D6:E6)</f>
        <v>661699</v>
      </c>
      <c r="G6" s="38">
        <f t="shared" ref="G6:G8" si="2">F6/C6</f>
        <v>0.94528428571428569</v>
      </c>
      <c r="H6" s="17">
        <f t="shared" ref="H6:H45" si="3">C6-F6</f>
        <v>38301</v>
      </c>
      <c r="I6" s="13">
        <f t="shared" si="0"/>
        <v>5.4715714285714284E-2</v>
      </c>
      <c r="J6" s="61" t="s">
        <v>16</v>
      </c>
      <c r="K6" s="64" t="s">
        <v>212</v>
      </c>
      <c r="L6" s="7"/>
      <c r="M6" s="14"/>
    </row>
    <row r="7" spans="1:14" s="15" customFormat="1" ht="33">
      <c r="A7" s="61">
        <v>2</v>
      </c>
      <c r="B7" s="25" t="s">
        <v>14</v>
      </c>
      <c r="C7" s="11">
        <v>300000</v>
      </c>
      <c r="D7" s="11">
        <v>0</v>
      </c>
      <c r="E7" s="16">
        <v>287000</v>
      </c>
      <c r="F7" s="16">
        <f t="shared" si="1"/>
        <v>287000</v>
      </c>
      <c r="G7" s="38">
        <f t="shared" si="2"/>
        <v>0.95666666666666667</v>
      </c>
      <c r="H7" s="17">
        <f t="shared" si="3"/>
        <v>13000</v>
      </c>
      <c r="I7" s="13">
        <f t="shared" si="0"/>
        <v>4.3333333333333335E-2</v>
      </c>
      <c r="J7" s="61" t="s">
        <v>15</v>
      </c>
      <c r="K7" s="64" t="s">
        <v>212</v>
      </c>
      <c r="L7" s="7"/>
      <c r="M7" s="14"/>
    </row>
    <row r="8" spans="1:14" s="15" customFormat="1" ht="32.450000000000003" customHeight="1">
      <c r="A8" s="61">
        <v>3</v>
      </c>
      <c r="B8" s="25" t="s">
        <v>29</v>
      </c>
      <c r="C8" s="11">
        <v>10971</v>
      </c>
      <c r="D8" s="11">
        <v>2000</v>
      </c>
      <c r="E8" s="16">
        <v>0</v>
      </c>
      <c r="F8" s="16">
        <f t="shared" si="1"/>
        <v>2000</v>
      </c>
      <c r="G8" s="38">
        <f t="shared" si="2"/>
        <v>0.18229878771306171</v>
      </c>
      <c r="H8" s="17">
        <f t="shared" si="3"/>
        <v>8971</v>
      </c>
      <c r="I8" s="13">
        <f t="shared" si="0"/>
        <v>0.81770121228693826</v>
      </c>
      <c r="J8" s="39" t="s">
        <v>103</v>
      </c>
      <c r="K8" s="64"/>
      <c r="L8" s="7"/>
      <c r="M8" s="14"/>
    </row>
    <row r="9" spans="1:14" ht="49.5">
      <c r="A9" s="61">
        <v>4</v>
      </c>
      <c r="B9" s="25" t="s">
        <v>70</v>
      </c>
      <c r="C9" s="11">
        <v>140000</v>
      </c>
      <c r="D9" s="11">
        <v>14822</v>
      </c>
      <c r="E9" s="16">
        <v>91937</v>
      </c>
      <c r="F9" s="16">
        <f t="shared" si="1"/>
        <v>106759</v>
      </c>
      <c r="G9" s="38">
        <f t="shared" ref="G9:G43" si="4">F9/C9</f>
        <v>0.76256428571428569</v>
      </c>
      <c r="H9" s="17">
        <f t="shared" si="3"/>
        <v>33241</v>
      </c>
      <c r="I9" s="13">
        <f>H9/C9</f>
        <v>0.23743571428571428</v>
      </c>
      <c r="J9" s="61" t="s">
        <v>183</v>
      </c>
      <c r="K9" s="64" t="s">
        <v>159</v>
      </c>
    </row>
    <row r="10" spans="1:14" ht="49.5">
      <c r="A10" s="61">
        <v>5</v>
      </c>
      <c r="B10" s="25" t="s">
        <v>153</v>
      </c>
      <c r="C10" s="11">
        <v>50000</v>
      </c>
      <c r="D10" s="11">
        <v>4980</v>
      </c>
      <c r="E10" s="16">
        <v>0</v>
      </c>
      <c r="F10" s="16">
        <f t="shared" ref="F10:F12" si="5">SUM(D10:E10)</f>
        <v>4980</v>
      </c>
      <c r="G10" s="38">
        <f t="shared" ref="G10:G12" si="6">F10/C10</f>
        <v>9.9599999999999994E-2</v>
      </c>
      <c r="H10" s="17">
        <f t="shared" ref="H10:H12" si="7">C10-F10</f>
        <v>45020</v>
      </c>
      <c r="I10" s="13">
        <f t="shared" ref="I10:I12" si="8">H10/C10</f>
        <v>0.90039999999999998</v>
      </c>
      <c r="J10" s="61" t="s">
        <v>151</v>
      </c>
      <c r="K10" s="64" t="s">
        <v>191</v>
      </c>
    </row>
    <row r="11" spans="1:14" ht="33">
      <c r="A11" s="61">
        <v>6</v>
      </c>
      <c r="B11" s="25" t="s">
        <v>154</v>
      </c>
      <c r="C11" s="11">
        <v>14020</v>
      </c>
      <c r="D11" s="11">
        <v>2160</v>
      </c>
      <c r="E11" s="16">
        <v>0</v>
      </c>
      <c r="F11" s="16">
        <f t="shared" si="5"/>
        <v>2160</v>
      </c>
      <c r="G11" s="38">
        <f t="shared" si="6"/>
        <v>0.15406562054208273</v>
      </c>
      <c r="H11" s="17">
        <f t="shared" si="7"/>
        <v>11860</v>
      </c>
      <c r="I11" s="13">
        <f t="shared" si="8"/>
        <v>0.84593437945791727</v>
      </c>
      <c r="J11" s="61" t="s">
        <v>155</v>
      </c>
      <c r="K11" s="64" t="s">
        <v>192</v>
      </c>
    </row>
    <row r="12" spans="1:14" ht="33">
      <c r="A12" s="61">
        <v>7</v>
      </c>
      <c r="B12" s="25" t="s">
        <v>157</v>
      </c>
      <c r="C12" s="11">
        <v>14020</v>
      </c>
      <c r="D12" s="11">
        <v>0</v>
      </c>
      <c r="E12" s="16">
        <v>0</v>
      </c>
      <c r="F12" s="16">
        <f t="shared" si="5"/>
        <v>0</v>
      </c>
      <c r="G12" s="38">
        <f t="shared" si="6"/>
        <v>0</v>
      </c>
      <c r="H12" s="17">
        <f t="shared" si="7"/>
        <v>14020</v>
      </c>
      <c r="I12" s="13">
        <f t="shared" si="8"/>
        <v>1</v>
      </c>
      <c r="J12" s="61" t="s">
        <v>156</v>
      </c>
      <c r="K12" s="64"/>
    </row>
    <row r="13" spans="1:14" s="15" customFormat="1" ht="32.450000000000003" customHeight="1">
      <c r="A13" s="61">
        <v>8</v>
      </c>
      <c r="B13" s="25" t="s">
        <v>200</v>
      </c>
      <c r="C13" s="11">
        <v>15000</v>
      </c>
      <c r="D13" s="11">
        <v>0</v>
      </c>
      <c r="E13" s="16">
        <v>0</v>
      </c>
      <c r="F13" s="16">
        <f>D13+E13</f>
        <v>0</v>
      </c>
      <c r="G13" s="38">
        <f t="shared" si="4"/>
        <v>0</v>
      </c>
      <c r="H13" s="17">
        <f>C13-F13</f>
        <v>15000</v>
      </c>
      <c r="I13" s="13">
        <f t="shared" ref="I13" si="9">H13/C13</f>
        <v>1</v>
      </c>
      <c r="J13" s="61" t="s">
        <v>119</v>
      </c>
      <c r="K13" s="65" t="s">
        <v>199</v>
      </c>
      <c r="L13" s="7"/>
      <c r="M13" s="14"/>
    </row>
    <row r="14" spans="1:14" ht="33">
      <c r="A14" s="61">
        <v>9</v>
      </c>
      <c r="B14" s="25" t="s">
        <v>26</v>
      </c>
      <c r="C14" s="11">
        <v>370700</v>
      </c>
      <c r="D14" s="11"/>
      <c r="E14" s="16">
        <v>329256</v>
      </c>
      <c r="F14" s="16">
        <f t="shared" si="1"/>
        <v>329256</v>
      </c>
      <c r="G14" s="38">
        <f t="shared" si="4"/>
        <v>0.88820070137577556</v>
      </c>
      <c r="H14" s="17">
        <f t="shared" si="3"/>
        <v>41444</v>
      </c>
      <c r="I14" s="13">
        <f t="shared" si="0"/>
        <v>0.11179929862422444</v>
      </c>
      <c r="J14" s="61" t="s">
        <v>46</v>
      </c>
      <c r="K14" s="64" t="s">
        <v>210</v>
      </c>
    </row>
    <row r="15" spans="1:14" ht="33">
      <c r="A15" s="61">
        <v>10</v>
      </c>
      <c r="B15" s="25" t="s">
        <v>158</v>
      </c>
      <c r="C15" s="11">
        <v>271160</v>
      </c>
      <c r="D15" s="11">
        <v>0</v>
      </c>
      <c r="E15" s="11">
        <v>252368</v>
      </c>
      <c r="F15" s="16">
        <f>D15+E15</f>
        <v>252368</v>
      </c>
      <c r="G15" s="38">
        <f t="shared" si="4"/>
        <v>0.93069774302994546</v>
      </c>
      <c r="H15" s="17">
        <f t="shared" si="3"/>
        <v>18792</v>
      </c>
      <c r="I15" s="13">
        <f t="shared" si="0"/>
        <v>6.9302256970054585E-2</v>
      </c>
      <c r="J15" s="61" t="s">
        <v>38</v>
      </c>
      <c r="K15" s="64" t="s">
        <v>210</v>
      </c>
    </row>
    <row r="16" spans="1:14" s="15" customFormat="1" ht="49.5">
      <c r="A16" s="61">
        <v>11</v>
      </c>
      <c r="B16" s="25" t="s">
        <v>23</v>
      </c>
      <c r="C16" s="11">
        <v>336995</v>
      </c>
      <c r="D16" s="11"/>
      <c r="E16" s="16">
        <v>325000</v>
      </c>
      <c r="F16" s="16">
        <f>SUM(D16:E16)</f>
        <v>325000</v>
      </c>
      <c r="G16" s="38">
        <f>F16/C16</f>
        <v>0.96440600008902211</v>
      </c>
      <c r="H16" s="17">
        <f>C16-F16</f>
        <v>11995</v>
      </c>
      <c r="I16" s="13">
        <f>H16/C16</f>
        <v>3.5593999910977905E-2</v>
      </c>
      <c r="J16" s="61" t="s">
        <v>163</v>
      </c>
      <c r="K16" s="64" t="s">
        <v>210</v>
      </c>
      <c r="L16" s="7"/>
      <c r="M16" s="14"/>
    </row>
    <row r="17" spans="1:13" s="48" customFormat="1" ht="33">
      <c r="A17" s="39">
        <v>12</v>
      </c>
      <c r="B17" s="40" t="s">
        <v>79</v>
      </c>
      <c r="C17" s="41">
        <v>569300</v>
      </c>
      <c r="D17" s="41">
        <v>0</v>
      </c>
      <c r="E17" s="42">
        <v>543456</v>
      </c>
      <c r="F17" s="42">
        <f t="shared" si="1"/>
        <v>543456</v>
      </c>
      <c r="G17" s="38">
        <f t="shared" si="4"/>
        <v>0.95460389952573332</v>
      </c>
      <c r="H17" s="43">
        <f t="shared" si="3"/>
        <v>25844</v>
      </c>
      <c r="I17" s="44">
        <f t="shared" si="0"/>
        <v>4.5396100474266642E-2</v>
      </c>
      <c r="J17" s="39" t="s">
        <v>175</v>
      </c>
      <c r="K17" s="64"/>
      <c r="L17" s="46"/>
      <c r="M17" s="47"/>
    </row>
    <row r="18" spans="1:13" ht="50.25" customHeight="1">
      <c r="A18" s="61">
        <v>13</v>
      </c>
      <c r="B18" s="25" t="s">
        <v>17</v>
      </c>
      <c r="C18" s="11">
        <v>893500</v>
      </c>
      <c r="D18" s="11">
        <v>337212</v>
      </c>
      <c r="E18" s="16">
        <v>304606</v>
      </c>
      <c r="F18" s="16">
        <f t="shared" si="1"/>
        <v>641818</v>
      </c>
      <c r="G18" s="38">
        <f t="shared" si="4"/>
        <v>0.71831897034135428</v>
      </c>
      <c r="H18" s="17">
        <f t="shared" si="3"/>
        <v>251682</v>
      </c>
      <c r="I18" s="13">
        <f t="shared" si="0"/>
        <v>0.28168102965864578</v>
      </c>
      <c r="J18" s="61" t="s">
        <v>164</v>
      </c>
      <c r="K18" s="64"/>
    </row>
    <row r="19" spans="1:13" ht="48.75" customHeight="1">
      <c r="A19" s="61">
        <v>14</v>
      </c>
      <c r="B19" s="25" t="s">
        <v>18</v>
      </c>
      <c r="C19" s="11">
        <v>120000</v>
      </c>
      <c r="D19" s="11"/>
      <c r="E19" s="16">
        <v>119000</v>
      </c>
      <c r="F19" s="16">
        <f t="shared" si="1"/>
        <v>119000</v>
      </c>
      <c r="G19" s="38">
        <f t="shared" si="4"/>
        <v>0.9916666666666667</v>
      </c>
      <c r="H19" s="17">
        <f t="shared" si="3"/>
        <v>1000</v>
      </c>
      <c r="I19" s="13">
        <f t="shared" si="0"/>
        <v>8.3333333333333332E-3</v>
      </c>
      <c r="J19" s="61" t="s">
        <v>45</v>
      </c>
      <c r="K19" s="64" t="s">
        <v>216</v>
      </c>
    </row>
    <row r="20" spans="1:13" ht="48.75" customHeight="1">
      <c r="A20" s="61">
        <v>15</v>
      </c>
      <c r="B20" s="25" t="s">
        <v>168</v>
      </c>
      <c r="C20" s="11">
        <v>296605</v>
      </c>
      <c r="D20" s="11">
        <v>2000</v>
      </c>
      <c r="E20" s="16">
        <v>0</v>
      </c>
      <c r="F20" s="16">
        <f t="shared" ref="F20" si="10">SUM(D20:E20)</f>
        <v>2000</v>
      </c>
      <c r="G20" s="38">
        <f t="shared" ref="G20" si="11">F20/C20</f>
        <v>6.7429746632727029E-3</v>
      </c>
      <c r="H20" s="17">
        <f t="shared" ref="H20" si="12">C20-F20</f>
        <v>294605</v>
      </c>
      <c r="I20" s="13">
        <f t="shared" ref="I20" si="13">H20/C20</f>
        <v>0.99325702533672733</v>
      </c>
      <c r="J20" s="61" t="s">
        <v>164</v>
      </c>
      <c r="K20" s="64" t="s">
        <v>169</v>
      </c>
    </row>
    <row r="21" spans="1:13" ht="39.75" customHeight="1">
      <c r="A21" s="61">
        <v>16</v>
      </c>
      <c r="B21" s="25" t="s">
        <v>34</v>
      </c>
      <c r="C21" s="11">
        <v>123725</v>
      </c>
      <c r="D21" s="11">
        <v>7324</v>
      </c>
      <c r="E21" s="16">
        <v>111864</v>
      </c>
      <c r="F21" s="16">
        <f t="shared" si="1"/>
        <v>119188</v>
      </c>
      <c r="G21" s="38">
        <f t="shared" si="4"/>
        <v>0.96332996564962614</v>
      </c>
      <c r="H21" s="17">
        <f t="shared" si="3"/>
        <v>4537</v>
      </c>
      <c r="I21" s="13">
        <f t="shared" si="0"/>
        <v>3.667003435037381E-2</v>
      </c>
      <c r="J21" s="61" t="s">
        <v>217</v>
      </c>
      <c r="K21" s="64" t="s">
        <v>52</v>
      </c>
    </row>
    <row r="22" spans="1:13" ht="32.450000000000003" customHeight="1">
      <c r="A22" s="61">
        <v>17</v>
      </c>
      <c r="B22" s="25" t="s">
        <v>162</v>
      </c>
      <c r="C22" s="11">
        <v>3464</v>
      </c>
      <c r="D22" s="11">
        <v>3464</v>
      </c>
      <c r="E22" s="16">
        <v>0</v>
      </c>
      <c r="F22" s="16">
        <f t="shared" ref="F22" si="14">SUM(D22:E22)</f>
        <v>3464</v>
      </c>
      <c r="G22" s="38">
        <f t="shared" ref="G22" si="15">F22/C22</f>
        <v>1</v>
      </c>
      <c r="H22" s="17">
        <f t="shared" ref="H22" si="16">C22-F22</f>
        <v>0</v>
      </c>
      <c r="I22" s="13">
        <f t="shared" ref="I22" si="17">H22/C22</f>
        <v>0</v>
      </c>
      <c r="J22" s="61" t="s">
        <v>182</v>
      </c>
      <c r="K22" s="64" t="s">
        <v>161</v>
      </c>
    </row>
    <row r="23" spans="1:13" s="15" customFormat="1" ht="32.450000000000003" customHeight="1">
      <c r="A23" s="61">
        <v>18</v>
      </c>
      <c r="B23" s="25" t="s">
        <v>116</v>
      </c>
      <c r="C23" s="11">
        <v>95000</v>
      </c>
      <c r="D23" s="11">
        <v>49130</v>
      </c>
      <c r="E23" s="16">
        <v>6000</v>
      </c>
      <c r="F23" s="16">
        <f t="shared" ref="F23" si="18">SUM(D23:E23)</f>
        <v>55130</v>
      </c>
      <c r="G23" s="38">
        <f>F23/C23</f>
        <v>0.58031578947368423</v>
      </c>
      <c r="H23" s="17">
        <f>C23-F23</f>
        <v>39870</v>
      </c>
      <c r="I23" s="13">
        <f t="shared" ref="I23:I41" si="19">H23/C23</f>
        <v>0.41968421052631577</v>
      </c>
      <c r="J23" s="61" t="s">
        <v>178</v>
      </c>
      <c r="K23" s="64"/>
      <c r="L23" s="7"/>
      <c r="M23" s="14"/>
    </row>
    <row r="24" spans="1:13" s="15" customFormat="1" ht="49.5">
      <c r="A24" s="61">
        <v>19</v>
      </c>
      <c r="B24" s="25" t="s">
        <v>194</v>
      </c>
      <c r="C24" s="11">
        <v>13500</v>
      </c>
      <c r="D24" s="11"/>
      <c r="E24" s="16">
        <v>4631</v>
      </c>
      <c r="F24" s="16">
        <f t="shared" ref="F24" si="20">SUM(D24:E24)</f>
        <v>4631</v>
      </c>
      <c r="G24" s="38">
        <f>F24/C24</f>
        <v>0.34303703703703703</v>
      </c>
      <c r="H24" s="17">
        <f>C24-F24</f>
        <v>8869</v>
      </c>
      <c r="I24" s="13">
        <f t="shared" ref="I24" si="21">H24/C24</f>
        <v>0.65696296296296297</v>
      </c>
      <c r="J24" s="61" t="s">
        <v>193</v>
      </c>
      <c r="K24" s="64"/>
      <c r="L24" s="7"/>
      <c r="M24" s="14"/>
    </row>
    <row r="25" spans="1:13" s="15" customFormat="1" ht="49.5">
      <c r="A25" s="61">
        <v>20</v>
      </c>
      <c r="B25" s="25" t="s">
        <v>176</v>
      </c>
      <c r="C25" s="11">
        <v>14400</v>
      </c>
      <c r="D25" s="11">
        <v>0</v>
      </c>
      <c r="E25" s="16">
        <v>0</v>
      </c>
      <c r="F25" s="16">
        <f t="shared" ref="F25" si="22">SUM(D25:E25)</f>
        <v>0</v>
      </c>
      <c r="G25" s="38">
        <f>F25/C25</f>
        <v>0</v>
      </c>
      <c r="H25" s="17">
        <f>C25-F25</f>
        <v>14400</v>
      </c>
      <c r="I25" s="13">
        <f t="shared" ref="I25" si="23">H25/C25</f>
        <v>1</v>
      </c>
      <c r="J25" s="61" t="s">
        <v>193</v>
      </c>
      <c r="K25" s="64" t="s">
        <v>177</v>
      </c>
      <c r="L25" s="7"/>
      <c r="M25" s="14"/>
    </row>
    <row r="26" spans="1:13" ht="32.450000000000003" customHeight="1">
      <c r="A26" s="61">
        <v>21</v>
      </c>
      <c r="B26" s="25" t="s">
        <v>108</v>
      </c>
      <c r="C26" s="11">
        <v>300000</v>
      </c>
      <c r="D26" s="11">
        <v>0</v>
      </c>
      <c r="E26" s="16">
        <v>289600</v>
      </c>
      <c r="F26" s="16">
        <f t="shared" ref="F26" si="24">SUM(D26:E26)</f>
        <v>289600</v>
      </c>
      <c r="G26" s="38">
        <f t="shared" ref="G26:G41" si="25">F26/C26</f>
        <v>0.96533333333333338</v>
      </c>
      <c r="H26" s="17">
        <f t="shared" ref="H26:H29" si="26">C26-F26</f>
        <v>10400</v>
      </c>
      <c r="I26" s="13">
        <f t="shared" si="19"/>
        <v>3.4666666666666665E-2</v>
      </c>
      <c r="J26" s="61" t="s">
        <v>170</v>
      </c>
      <c r="K26" s="64" t="s">
        <v>113</v>
      </c>
    </row>
    <row r="27" spans="1:13" ht="32.450000000000003" customHeight="1">
      <c r="A27" s="61">
        <v>22</v>
      </c>
      <c r="B27" s="25" t="s">
        <v>110</v>
      </c>
      <c r="C27" s="11">
        <v>120000</v>
      </c>
      <c r="D27" s="11">
        <v>120000</v>
      </c>
      <c r="E27" s="16">
        <v>0</v>
      </c>
      <c r="F27" s="16">
        <f t="shared" ref="F27:F38" si="27">SUM(D27:E27)</f>
        <v>120000</v>
      </c>
      <c r="G27" s="38">
        <f t="shared" si="25"/>
        <v>1</v>
      </c>
      <c r="H27" s="17">
        <f t="shared" si="26"/>
        <v>0</v>
      </c>
      <c r="I27" s="13">
        <f t="shared" si="19"/>
        <v>0</v>
      </c>
      <c r="J27" s="61" t="s">
        <v>111</v>
      </c>
      <c r="K27" s="64" t="s">
        <v>112</v>
      </c>
    </row>
    <row r="28" spans="1:13" ht="49.5">
      <c r="A28" s="61">
        <v>23</v>
      </c>
      <c r="B28" s="25" t="s">
        <v>80</v>
      </c>
      <c r="C28" s="11">
        <v>586456</v>
      </c>
      <c r="D28" s="11"/>
      <c r="E28" s="16">
        <v>544899</v>
      </c>
      <c r="F28" s="16">
        <f t="shared" si="27"/>
        <v>544899</v>
      </c>
      <c r="G28" s="38">
        <f t="shared" si="25"/>
        <v>0.92913875891797504</v>
      </c>
      <c r="H28" s="17">
        <f t="shared" si="26"/>
        <v>41557</v>
      </c>
      <c r="I28" s="13">
        <f t="shared" si="19"/>
        <v>7.0861241082024906E-2</v>
      </c>
      <c r="J28" s="61" t="s">
        <v>36</v>
      </c>
      <c r="K28" s="64" t="s">
        <v>126</v>
      </c>
    </row>
    <row r="29" spans="1:13" ht="49.5">
      <c r="A29" s="61">
        <v>24</v>
      </c>
      <c r="B29" s="25" t="s">
        <v>93</v>
      </c>
      <c r="C29" s="11">
        <v>350300</v>
      </c>
      <c r="D29" s="11"/>
      <c r="E29" s="16">
        <v>336600</v>
      </c>
      <c r="F29" s="16">
        <f t="shared" si="27"/>
        <v>336600</v>
      </c>
      <c r="G29" s="38">
        <f t="shared" si="25"/>
        <v>0.9608906651441621</v>
      </c>
      <c r="H29" s="17">
        <f t="shared" si="26"/>
        <v>13700</v>
      </c>
      <c r="I29" s="13">
        <f t="shared" si="19"/>
        <v>3.9109334855837855E-2</v>
      </c>
      <c r="J29" s="61" t="s">
        <v>36</v>
      </c>
      <c r="K29" s="64" t="s">
        <v>127</v>
      </c>
    </row>
    <row r="30" spans="1:13" ht="33">
      <c r="A30" s="61">
        <v>25</v>
      </c>
      <c r="B30" s="25" t="s">
        <v>187</v>
      </c>
      <c r="C30" s="11">
        <v>298000</v>
      </c>
      <c r="D30" s="11"/>
      <c r="E30" s="16">
        <v>298000</v>
      </c>
      <c r="F30" s="16">
        <f t="shared" si="27"/>
        <v>298000</v>
      </c>
      <c r="G30" s="38">
        <f t="shared" si="25"/>
        <v>1</v>
      </c>
      <c r="H30" s="17">
        <f t="shared" ref="H30:H36" si="28">C30-F30</f>
        <v>0</v>
      </c>
      <c r="I30" s="13">
        <f t="shared" si="19"/>
        <v>0</v>
      </c>
      <c r="J30" s="61" t="s">
        <v>170</v>
      </c>
      <c r="K30" s="64" t="s">
        <v>185</v>
      </c>
    </row>
    <row r="31" spans="1:13" ht="32.450000000000003" customHeight="1">
      <c r="A31" s="61">
        <v>26</v>
      </c>
      <c r="B31" s="25" t="s">
        <v>134</v>
      </c>
      <c r="C31" s="11">
        <v>350000</v>
      </c>
      <c r="D31" s="11">
        <v>14788</v>
      </c>
      <c r="E31" s="16">
        <v>311427</v>
      </c>
      <c r="F31" s="16">
        <f t="shared" si="27"/>
        <v>326215</v>
      </c>
      <c r="G31" s="38">
        <f t="shared" si="25"/>
        <v>0.93204285714285717</v>
      </c>
      <c r="H31" s="17">
        <f t="shared" si="28"/>
        <v>23785</v>
      </c>
      <c r="I31" s="13">
        <f t="shared" si="19"/>
        <v>6.7957142857142855E-2</v>
      </c>
      <c r="J31" s="61" t="s">
        <v>47</v>
      </c>
      <c r="K31" s="64" t="s">
        <v>179</v>
      </c>
    </row>
    <row r="32" spans="1:13" ht="32.450000000000003" customHeight="1">
      <c r="A32" s="61">
        <v>27</v>
      </c>
      <c r="B32" s="25" t="s">
        <v>31</v>
      </c>
      <c r="C32" s="11">
        <v>150000</v>
      </c>
      <c r="D32" s="11"/>
      <c r="E32" s="16">
        <v>150000</v>
      </c>
      <c r="F32" s="16">
        <f t="shared" si="27"/>
        <v>150000</v>
      </c>
      <c r="G32" s="38">
        <f t="shared" si="25"/>
        <v>1</v>
      </c>
      <c r="H32" s="17">
        <f t="shared" si="28"/>
        <v>0</v>
      </c>
      <c r="I32" s="13">
        <f t="shared" si="19"/>
        <v>0</v>
      </c>
      <c r="J32" s="61" t="s">
        <v>30</v>
      </c>
      <c r="K32" s="64" t="s">
        <v>53</v>
      </c>
    </row>
    <row r="33" spans="1:13" ht="32.450000000000003" customHeight="1">
      <c r="A33" s="61">
        <v>28</v>
      </c>
      <c r="B33" s="25" t="s">
        <v>32</v>
      </c>
      <c r="C33" s="11">
        <v>150000</v>
      </c>
      <c r="D33" s="11">
        <v>0</v>
      </c>
      <c r="E33" s="16">
        <v>0</v>
      </c>
      <c r="F33" s="16">
        <f t="shared" si="27"/>
        <v>0</v>
      </c>
      <c r="G33" s="38">
        <f t="shared" si="25"/>
        <v>0</v>
      </c>
      <c r="H33" s="17">
        <f t="shared" si="28"/>
        <v>150000</v>
      </c>
      <c r="I33" s="13">
        <f t="shared" si="19"/>
        <v>1</v>
      </c>
      <c r="J33" s="61" t="s">
        <v>47</v>
      </c>
      <c r="K33" s="64" t="s">
        <v>53</v>
      </c>
    </row>
    <row r="34" spans="1:13" ht="32.450000000000003" customHeight="1">
      <c r="A34" s="61">
        <v>29</v>
      </c>
      <c r="B34" s="25" t="s">
        <v>186</v>
      </c>
      <c r="C34" s="11">
        <v>140000</v>
      </c>
      <c r="D34" s="11"/>
      <c r="E34" s="16">
        <v>140000</v>
      </c>
      <c r="F34" s="16">
        <f t="shared" ref="F34" si="29">SUM(D34:E34)</f>
        <v>140000</v>
      </c>
      <c r="G34" s="38">
        <f t="shared" ref="G34" si="30">F34/C34</f>
        <v>1</v>
      </c>
      <c r="H34" s="17">
        <f t="shared" si="28"/>
        <v>0</v>
      </c>
      <c r="I34" s="13">
        <f t="shared" ref="I34" si="31">H34/C34</f>
        <v>0</v>
      </c>
      <c r="J34" s="61" t="s">
        <v>170</v>
      </c>
      <c r="K34" s="64" t="s">
        <v>185</v>
      </c>
    </row>
    <row r="35" spans="1:13" ht="32.450000000000003" customHeight="1">
      <c r="A35" s="61">
        <v>30</v>
      </c>
      <c r="B35" s="25" t="s">
        <v>181</v>
      </c>
      <c r="C35" s="11">
        <v>71780</v>
      </c>
      <c r="D35" s="11"/>
      <c r="E35" s="16">
        <v>60960</v>
      </c>
      <c r="F35" s="16">
        <f t="shared" ref="F35" si="32">SUM(D35:E35)</f>
        <v>60960</v>
      </c>
      <c r="G35" s="38">
        <f t="shared" ref="G35" si="33">F35/C35</f>
        <v>0.84926163276678746</v>
      </c>
      <c r="H35" s="17">
        <f t="shared" si="28"/>
        <v>10820</v>
      </c>
      <c r="I35" s="13">
        <f t="shared" ref="I35" si="34">H35/C35</f>
        <v>0.1507383672332126</v>
      </c>
      <c r="J35" s="61" t="s">
        <v>180</v>
      </c>
      <c r="K35" s="64" t="s">
        <v>218</v>
      </c>
    </row>
    <row r="36" spans="1:13" ht="32.450000000000003" customHeight="1">
      <c r="A36" s="61">
        <v>31</v>
      </c>
      <c r="B36" s="25" t="s">
        <v>189</v>
      </c>
      <c r="C36" s="11">
        <v>12000</v>
      </c>
      <c r="D36" s="11"/>
      <c r="E36" s="16">
        <v>0</v>
      </c>
      <c r="F36" s="16">
        <f t="shared" ref="F36" si="35">SUM(D36:E36)</f>
        <v>0</v>
      </c>
      <c r="G36" s="38">
        <f t="shared" ref="G36" si="36">F36/C36</f>
        <v>0</v>
      </c>
      <c r="H36" s="17">
        <f t="shared" si="28"/>
        <v>12000</v>
      </c>
      <c r="I36" s="13">
        <f t="shared" ref="I36" si="37">H36/C36</f>
        <v>1</v>
      </c>
      <c r="J36" s="61" t="s">
        <v>188</v>
      </c>
      <c r="K36" s="64" t="s">
        <v>190</v>
      </c>
    </row>
    <row r="37" spans="1:13" s="15" customFormat="1" ht="33">
      <c r="A37" s="61">
        <v>32</v>
      </c>
      <c r="B37" s="25" t="s">
        <v>75</v>
      </c>
      <c r="C37" s="11">
        <v>10000</v>
      </c>
      <c r="D37" s="11">
        <v>0</v>
      </c>
      <c r="E37" s="16">
        <v>0</v>
      </c>
      <c r="F37" s="16">
        <f t="shared" si="27"/>
        <v>0</v>
      </c>
      <c r="G37" s="38">
        <f t="shared" si="25"/>
        <v>0</v>
      </c>
      <c r="H37" s="17">
        <f t="shared" ref="H37:H42" si="38">C37-F37</f>
        <v>10000</v>
      </c>
      <c r="I37" s="13">
        <f t="shared" si="19"/>
        <v>1</v>
      </c>
      <c r="J37" s="61" t="s">
        <v>66</v>
      </c>
      <c r="K37" s="64" t="s">
        <v>67</v>
      </c>
      <c r="L37" s="7"/>
      <c r="M37" s="14"/>
    </row>
    <row r="38" spans="1:13" s="15" customFormat="1" ht="33">
      <c r="A38" s="61">
        <v>33</v>
      </c>
      <c r="B38" s="25" t="s">
        <v>76</v>
      </c>
      <c r="C38" s="11">
        <v>30000</v>
      </c>
      <c r="D38" s="11">
        <v>0</v>
      </c>
      <c r="E38" s="16">
        <v>0</v>
      </c>
      <c r="F38" s="16">
        <f t="shared" si="27"/>
        <v>0</v>
      </c>
      <c r="G38" s="38">
        <f t="shared" si="25"/>
        <v>0</v>
      </c>
      <c r="H38" s="17">
        <f t="shared" si="38"/>
        <v>30000</v>
      </c>
      <c r="I38" s="13">
        <f t="shared" si="19"/>
        <v>1</v>
      </c>
      <c r="J38" s="61" t="s">
        <v>165</v>
      </c>
      <c r="K38" s="64" t="s">
        <v>67</v>
      </c>
      <c r="L38" s="7"/>
      <c r="M38" s="14"/>
    </row>
    <row r="39" spans="1:13" s="15" customFormat="1" ht="49.5">
      <c r="A39" s="61">
        <v>34</v>
      </c>
      <c r="B39" s="25" t="s">
        <v>167</v>
      </c>
      <c r="C39" s="11">
        <v>19550</v>
      </c>
      <c r="D39" s="11">
        <v>0</v>
      </c>
      <c r="E39" s="16">
        <v>0</v>
      </c>
      <c r="F39" s="16">
        <f t="shared" ref="F39" si="39">SUM(D39:E39)</f>
        <v>0</v>
      </c>
      <c r="G39" s="38">
        <f t="shared" ref="G39" si="40">F39/C39</f>
        <v>0</v>
      </c>
      <c r="H39" s="17">
        <f t="shared" ref="H39" si="41">C39-F39</f>
        <v>19550</v>
      </c>
      <c r="I39" s="13">
        <f t="shared" ref="I39" si="42">H39/C39</f>
        <v>1</v>
      </c>
      <c r="J39" s="61" t="s">
        <v>166</v>
      </c>
      <c r="K39" s="64" t="s">
        <v>67</v>
      </c>
      <c r="L39" s="7"/>
      <c r="M39" s="14"/>
    </row>
    <row r="40" spans="1:13" s="15" customFormat="1" ht="49.5">
      <c r="A40" s="61">
        <v>35</v>
      </c>
      <c r="B40" s="25" t="s">
        <v>205</v>
      </c>
      <c r="C40" s="11">
        <v>20350</v>
      </c>
      <c r="D40" s="11"/>
      <c r="E40" s="16">
        <v>0</v>
      </c>
      <c r="F40" s="16">
        <f t="shared" ref="F40" si="43">SUM(D40:E40)</f>
        <v>0</v>
      </c>
      <c r="G40" s="38">
        <f t="shared" ref="G40" si="44">F40/C40</f>
        <v>0</v>
      </c>
      <c r="H40" s="17">
        <f t="shared" ref="H40" si="45">C40-F40</f>
        <v>20350</v>
      </c>
      <c r="I40" s="13">
        <f t="shared" ref="I40" si="46">H40/C40</f>
        <v>1</v>
      </c>
      <c r="J40" s="61" t="s">
        <v>166</v>
      </c>
      <c r="K40" s="64" t="s">
        <v>206</v>
      </c>
      <c r="L40" s="7"/>
      <c r="M40" s="14"/>
    </row>
    <row r="41" spans="1:13" s="15" customFormat="1" ht="32.450000000000003" customHeight="1">
      <c r="A41" s="61">
        <v>36</v>
      </c>
      <c r="B41" s="25" t="s">
        <v>95</v>
      </c>
      <c r="C41" s="11">
        <v>3089200</v>
      </c>
      <c r="D41" s="11">
        <v>3089200</v>
      </c>
      <c r="E41" s="16">
        <v>0</v>
      </c>
      <c r="F41" s="16">
        <f>D41+E41</f>
        <v>3089200</v>
      </c>
      <c r="G41" s="38">
        <f t="shared" si="25"/>
        <v>1</v>
      </c>
      <c r="H41" s="17">
        <f t="shared" si="38"/>
        <v>0</v>
      </c>
      <c r="I41" s="13">
        <f t="shared" si="19"/>
        <v>0</v>
      </c>
      <c r="J41" s="61" t="s">
        <v>171</v>
      </c>
      <c r="K41" s="64" t="s">
        <v>96</v>
      </c>
      <c r="L41" s="7"/>
      <c r="M41" s="14"/>
    </row>
    <row r="42" spans="1:13" s="15" customFormat="1" ht="32.450000000000003" customHeight="1">
      <c r="A42" s="61">
        <v>37</v>
      </c>
      <c r="B42" s="25" t="s">
        <v>24</v>
      </c>
      <c r="C42" s="11">
        <v>75250</v>
      </c>
      <c r="D42" s="11">
        <v>0</v>
      </c>
      <c r="E42" s="16">
        <v>0</v>
      </c>
      <c r="F42" s="16">
        <f>SUM(D42:E42)</f>
        <v>0</v>
      </c>
      <c r="G42" s="38">
        <f>F42/C42</f>
        <v>0</v>
      </c>
      <c r="H42" s="17">
        <f t="shared" si="38"/>
        <v>75250</v>
      </c>
      <c r="I42" s="13">
        <f>H42/C42</f>
        <v>1</v>
      </c>
      <c r="J42" s="61" t="s">
        <v>172</v>
      </c>
      <c r="K42" s="64" t="s">
        <v>56</v>
      </c>
      <c r="L42" s="7"/>
      <c r="M42" s="14"/>
    </row>
    <row r="43" spans="1:13" ht="32.450000000000003" customHeight="1">
      <c r="A43" s="61">
        <v>38</v>
      </c>
      <c r="B43" s="25" t="s">
        <v>208</v>
      </c>
      <c r="C43" s="11">
        <v>75250</v>
      </c>
      <c r="D43" s="11">
        <v>0</v>
      </c>
      <c r="E43" s="16">
        <v>0</v>
      </c>
      <c r="F43" s="16">
        <f t="shared" si="1"/>
        <v>0</v>
      </c>
      <c r="G43" s="38">
        <f t="shared" si="4"/>
        <v>0</v>
      </c>
      <c r="H43" s="17">
        <f t="shared" si="3"/>
        <v>75250</v>
      </c>
      <c r="I43" s="13">
        <f t="shared" si="0"/>
        <v>1</v>
      </c>
      <c r="J43" s="61" t="s">
        <v>21</v>
      </c>
      <c r="K43" s="64" t="s">
        <v>44</v>
      </c>
    </row>
    <row r="44" spans="1:13" ht="32.450000000000003" customHeight="1">
      <c r="A44" s="61">
        <v>39</v>
      </c>
      <c r="B44" s="25" t="s">
        <v>184</v>
      </c>
      <c r="C44" s="11">
        <v>334000</v>
      </c>
      <c r="D44" s="11">
        <v>8700</v>
      </c>
      <c r="E44" s="16">
        <v>6000</v>
      </c>
      <c r="F44" s="16">
        <f>D44+E44</f>
        <v>14700</v>
      </c>
      <c r="G44" s="38">
        <f>F44/C44</f>
        <v>4.4011976047904189E-2</v>
      </c>
      <c r="H44" s="17">
        <f t="shared" si="3"/>
        <v>319300</v>
      </c>
      <c r="I44" s="13">
        <f>H44/C44</f>
        <v>0.95598802395209581</v>
      </c>
      <c r="J44" s="61" t="s">
        <v>63</v>
      </c>
      <c r="K44" s="64" t="s">
        <v>65</v>
      </c>
    </row>
    <row r="45" spans="1:13" s="15" customFormat="1" ht="32.450000000000003" customHeight="1">
      <c r="A45" s="61">
        <v>40</v>
      </c>
      <c r="B45" s="25" t="s">
        <v>28</v>
      </c>
      <c r="C45" s="11">
        <v>50000</v>
      </c>
      <c r="D45" s="11">
        <v>398</v>
      </c>
      <c r="E45" s="16">
        <v>12384</v>
      </c>
      <c r="F45" s="16">
        <f>SUM(D45:E45)</f>
        <v>12782</v>
      </c>
      <c r="G45" s="38">
        <f>F45/C45</f>
        <v>0.25563999999999998</v>
      </c>
      <c r="H45" s="17">
        <f t="shared" si="3"/>
        <v>37218</v>
      </c>
      <c r="I45" s="13">
        <f>H45/C45</f>
        <v>0.74436000000000002</v>
      </c>
      <c r="J45" s="61" t="s">
        <v>173</v>
      </c>
      <c r="K45" s="64" t="s">
        <v>174</v>
      </c>
      <c r="L45" s="7"/>
      <c r="M45" s="14"/>
    </row>
    <row r="46" spans="1:13" s="15" customFormat="1" ht="78.75" customHeight="1">
      <c r="A46" s="61">
        <v>41</v>
      </c>
      <c r="B46" s="25" t="s">
        <v>68</v>
      </c>
      <c r="C46" s="11">
        <v>12480</v>
      </c>
      <c r="D46" s="11">
        <v>0</v>
      </c>
      <c r="E46" s="16"/>
      <c r="F46" s="16">
        <f t="shared" ref="F46:F51" si="47">SUM(D46:E46)</f>
        <v>0</v>
      </c>
      <c r="G46" s="38">
        <f t="shared" ref="G46:G53" si="48">F46/C46</f>
        <v>0</v>
      </c>
      <c r="H46" s="17" t="e">
        <f>L44C46-D46-E46</f>
        <v>#NAME?</v>
      </c>
      <c r="I46" s="13" t="e">
        <f t="shared" ref="I46:I53" si="49">H46/C46</f>
        <v>#NAME?</v>
      </c>
      <c r="J46" s="61" t="s">
        <v>69</v>
      </c>
      <c r="K46" s="70" t="s">
        <v>235</v>
      </c>
      <c r="L46" s="7"/>
      <c r="M46" s="14"/>
    </row>
    <row r="47" spans="1:13" s="15" customFormat="1" ht="49.5">
      <c r="A47" s="61">
        <v>42</v>
      </c>
      <c r="B47" s="25" t="s">
        <v>128</v>
      </c>
      <c r="C47" s="11">
        <v>238250</v>
      </c>
      <c r="D47" s="11">
        <v>17351</v>
      </c>
      <c r="E47" s="16">
        <v>0</v>
      </c>
      <c r="F47" s="16">
        <f t="shared" si="47"/>
        <v>17351</v>
      </c>
      <c r="G47" s="38">
        <f t="shared" si="48"/>
        <v>7.2826862539349418E-2</v>
      </c>
      <c r="H47" s="17">
        <f t="shared" ref="H47:H48" si="50">C47-D47-E47</f>
        <v>220899</v>
      </c>
      <c r="I47" s="13">
        <f t="shared" si="49"/>
        <v>0.92717313746065055</v>
      </c>
      <c r="J47" s="61" t="s">
        <v>195</v>
      </c>
      <c r="K47" s="64" t="s">
        <v>160</v>
      </c>
      <c r="L47" s="7"/>
      <c r="M47" s="14"/>
    </row>
    <row r="48" spans="1:13" s="15" customFormat="1" ht="32.450000000000003" customHeight="1">
      <c r="A48" s="61">
        <v>43</v>
      </c>
      <c r="B48" s="25" t="s">
        <v>87</v>
      </c>
      <c r="C48" s="11">
        <v>102080</v>
      </c>
      <c r="D48" s="11"/>
      <c r="E48" s="16">
        <v>51808</v>
      </c>
      <c r="F48" s="16">
        <f t="shared" si="47"/>
        <v>51808</v>
      </c>
      <c r="G48" s="38">
        <f t="shared" si="48"/>
        <v>0.50752351097178683</v>
      </c>
      <c r="H48" s="17">
        <f t="shared" si="50"/>
        <v>50272</v>
      </c>
      <c r="I48" s="13">
        <f t="shared" si="49"/>
        <v>0.49247648902821317</v>
      </c>
      <c r="J48" s="61" t="s">
        <v>131</v>
      </c>
      <c r="K48" s="64"/>
      <c r="L48" s="7"/>
      <c r="M48" s="14"/>
    </row>
    <row r="49" spans="1:13" s="15" customFormat="1" ht="32.450000000000003" customHeight="1">
      <c r="A49" s="61">
        <v>44</v>
      </c>
      <c r="B49" s="25" t="s">
        <v>202</v>
      </c>
      <c r="C49" s="11">
        <v>160000</v>
      </c>
      <c r="D49" s="11"/>
      <c r="E49" s="16"/>
      <c r="F49" s="16">
        <f t="shared" ref="F49" si="51">SUM(D49:E49)</f>
        <v>0</v>
      </c>
      <c r="G49" s="16">
        <f t="shared" ref="G49" si="52">SUM(E49:F49)</f>
        <v>0</v>
      </c>
      <c r="H49" s="16">
        <f t="shared" ref="H49" si="53">SUM(F49:G49)</f>
        <v>0</v>
      </c>
      <c r="I49" s="16">
        <f t="shared" ref="I49" si="54">SUM(G49:H49)</f>
        <v>0</v>
      </c>
      <c r="J49" s="61" t="s">
        <v>204</v>
      </c>
      <c r="K49" s="64" t="s">
        <v>203</v>
      </c>
      <c r="L49" s="7"/>
      <c r="M49" s="14"/>
    </row>
    <row r="50" spans="1:13" s="15" customFormat="1" ht="32.450000000000003" customHeight="1">
      <c r="A50" s="61">
        <v>45</v>
      </c>
      <c r="B50" s="25" t="s">
        <v>48</v>
      </c>
      <c r="C50" s="11">
        <v>22000</v>
      </c>
      <c r="D50" s="11">
        <v>0</v>
      </c>
      <c r="E50" s="16">
        <v>0</v>
      </c>
      <c r="F50" s="16">
        <f>SUM(D50:E50)</f>
        <v>0</v>
      </c>
      <c r="G50" s="38">
        <f>F50/C50</f>
        <v>0</v>
      </c>
      <c r="H50" s="17">
        <f>C50-D50-E50</f>
        <v>22000</v>
      </c>
      <c r="I50" s="13">
        <f>H50/C50</f>
        <v>1</v>
      </c>
      <c r="J50" s="61" t="s">
        <v>152</v>
      </c>
      <c r="K50" s="64" t="s">
        <v>54</v>
      </c>
      <c r="L50" s="7"/>
      <c r="M50" s="14"/>
    </row>
    <row r="51" spans="1:13" s="15" customFormat="1" ht="32.450000000000003" customHeight="1">
      <c r="A51" s="61">
        <v>46</v>
      </c>
      <c r="B51" s="25" t="s">
        <v>198</v>
      </c>
      <c r="C51" s="11">
        <v>81640</v>
      </c>
      <c r="D51" s="11">
        <v>49400</v>
      </c>
      <c r="E51" s="16"/>
      <c r="F51" s="16">
        <f t="shared" si="47"/>
        <v>49400</v>
      </c>
      <c r="G51" s="38">
        <f t="shared" si="48"/>
        <v>0.60509554140127386</v>
      </c>
      <c r="H51" s="17">
        <f>C51-D51-E51</f>
        <v>32240</v>
      </c>
      <c r="I51" s="13">
        <f t="shared" si="49"/>
        <v>0.39490445859872614</v>
      </c>
      <c r="J51" s="39" t="s">
        <v>146</v>
      </c>
      <c r="K51" s="64" t="s">
        <v>214</v>
      </c>
      <c r="L51" s="7"/>
      <c r="M51" s="14"/>
    </row>
    <row r="52" spans="1:13" s="15" customFormat="1" ht="32.450000000000003" customHeight="1">
      <c r="A52" s="61">
        <v>47</v>
      </c>
      <c r="B52" s="25" t="s">
        <v>197</v>
      </c>
      <c r="C52" s="11">
        <v>20410</v>
      </c>
      <c r="D52" s="11">
        <v>12350</v>
      </c>
      <c r="E52" s="16"/>
      <c r="F52" s="16">
        <f>SUM(D52:E52)</f>
        <v>12350</v>
      </c>
      <c r="G52" s="38">
        <f t="shared" si="48"/>
        <v>0.60509554140127386</v>
      </c>
      <c r="H52" s="17">
        <f t="shared" ref="H52:H53" si="55">C52-F52</f>
        <v>8060</v>
      </c>
      <c r="I52" s="13">
        <f t="shared" si="49"/>
        <v>0.39490445859872614</v>
      </c>
      <c r="J52" s="39" t="s">
        <v>146</v>
      </c>
      <c r="K52" s="64" t="s">
        <v>214</v>
      </c>
      <c r="L52" s="7"/>
      <c r="M52" s="14"/>
    </row>
    <row r="53" spans="1:13" s="15" customFormat="1" ht="32.450000000000003" customHeight="1">
      <c r="A53" s="61">
        <v>48</v>
      </c>
      <c r="B53" s="25" t="s">
        <v>196</v>
      </c>
      <c r="C53" s="11">
        <v>15210</v>
      </c>
      <c r="D53" s="11"/>
      <c r="E53" s="16"/>
      <c r="F53" s="16">
        <f t="shared" ref="F53" si="56">SUM(D53:E53)</f>
        <v>0</v>
      </c>
      <c r="G53" s="38">
        <f t="shared" si="48"/>
        <v>0</v>
      </c>
      <c r="H53" s="17">
        <f t="shared" si="55"/>
        <v>15210</v>
      </c>
      <c r="I53" s="13">
        <f t="shared" si="49"/>
        <v>1</v>
      </c>
      <c r="J53" s="39" t="s">
        <v>147</v>
      </c>
      <c r="K53" s="64" t="s">
        <v>219</v>
      </c>
      <c r="L53" s="7"/>
      <c r="M53" s="14"/>
    </row>
    <row r="54" spans="1:13" s="15" customFormat="1" ht="32.450000000000003" customHeight="1">
      <c r="A54" s="61">
        <v>49</v>
      </c>
      <c r="B54" s="25" t="s">
        <v>64</v>
      </c>
      <c r="C54" s="11">
        <v>180350</v>
      </c>
      <c r="D54" s="11">
        <v>0</v>
      </c>
      <c r="E54" s="16">
        <v>154540</v>
      </c>
      <c r="F54" s="16">
        <f>D54+E54</f>
        <v>154540</v>
      </c>
      <c r="G54" s="38">
        <f>F54/C54</f>
        <v>0.85688938175769336</v>
      </c>
      <c r="H54" s="17">
        <f>C54-F54</f>
        <v>25810</v>
      </c>
      <c r="I54" s="13">
        <f t="shared" si="0"/>
        <v>0.14311061824230661</v>
      </c>
      <c r="J54" s="61" t="s">
        <v>39</v>
      </c>
      <c r="K54" s="65" t="s">
        <v>201</v>
      </c>
      <c r="L54" s="7"/>
      <c r="M54" s="14"/>
    </row>
    <row r="55" spans="1:13" ht="43.5" customHeight="1">
      <c r="A55" s="61">
        <v>50</v>
      </c>
      <c r="B55" s="25" t="s">
        <v>42</v>
      </c>
      <c r="C55" s="11">
        <v>290088</v>
      </c>
      <c r="D55" s="11"/>
      <c r="E55" s="16">
        <v>244466</v>
      </c>
      <c r="F55" s="16">
        <f t="shared" si="1"/>
        <v>244466</v>
      </c>
      <c r="G55" s="38">
        <f t="shared" ref="G55:G59" si="57">F55/C55</f>
        <v>0.84273048178483767</v>
      </c>
      <c r="H55" s="17">
        <f t="shared" ref="H55:H59" si="58">C55-F55</f>
        <v>45622</v>
      </c>
      <c r="I55" s="13">
        <f t="shared" si="0"/>
        <v>0.1572695182151623</v>
      </c>
      <c r="J55" s="61" t="s">
        <v>39</v>
      </c>
      <c r="K55" s="64" t="s">
        <v>215</v>
      </c>
    </row>
    <row r="56" spans="1:13" ht="32.450000000000003" customHeight="1">
      <c r="A56" s="61">
        <v>51</v>
      </c>
      <c r="B56" s="25" t="s">
        <v>71</v>
      </c>
      <c r="C56" s="11">
        <v>755386</v>
      </c>
      <c r="D56" s="11">
        <v>0</v>
      </c>
      <c r="E56" s="16"/>
      <c r="F56" s="16">
        <f t="shared" ref="F56" si="59">SUM(D56:E56)</f>
        <v>0</v>
      </c>
      <c r="G56" s="38">
        <f t="shared" si="57"/>
        <v>0</v>
      </c>
      <c r="H56" s="17">
        <f t="shared" si="58"/>
        <v>755386</v>
      </c>
      <c r="I56" s="13">
        <f t="shared" si="0"/>
        <v>1</v>
      </c>
      <c r="J56" s="61" t="s">
        <v>98</v>
      </c>
      <c r="K56" s="64" t="s">
        <v>72</v>
      </c>
    </row>
    <row r="57" spans="1:13" ht="37.5" customHeight="1">
      <c r="A57" s="61">
        <v>52</v>
      </c>
      <c r="B57" s="25" t="s">
        <v>35</v>
      </c>
      <c r="C57" s="11">
        <v>752900</v>
      </c>
      <c r="D57" s="11">
        <v>0</v>
      </c>
      <c r="E57" s="16"/>
      <c r="F57" s="16">
        <f t="shared" si="1"/>
        <v>0</v>
      </c>
      <c r="G57" s="38">
        <f t="shared" si="57"/>
        <v>0</v>
      </c>
      <c r="H57" s="17">
        <f t="shared" si="58"/>
        <v>752900</v>
      </c>
      <c r="I57" s="13">
        <f t="shared" si="0"/>
        <v>1</v>
      </c>
      <c r="J57" s="61" t="s">
        <v>122</v>
      </c>
      <c r="K57" s="64" t="s">
        <v>57</v>
      </c>
    </row>
    <row r="58" spans="1:13" s="15" customFormat="1" ht="38.25" customHeight="1">
      <c r="A58" s="61">
        <v>53</v>
      </c>
      <c r="B58" s="25" t="s">
        <v>50</v>
      </c>
      <c r="C58" s="11">
        <v>20455</v>
      </c>
      <c r="D58" s="11">
        <v>3066</v>
      </c>
      <c r="E58" s="16">
        <v>17389</v>
      </c>
      <c r="F58" s="16">
        <f t="shared" si="1"/>
        <v>20455</v>
      </c>
      <c r="G58" s="38">
        <f t="shared" si="57"/>
        <v>1</v>
      </c>
      <c r="H58" s="17">
        <f t="shared" si="58"/>
        <v>0</v>
      </c>
      <c r="I58" s="13">
        <f t="shared" si="0"/>
        <v>0</v>
      </c>
      <c r="J58" s="61" t="s">
        <v>99</v>
      </c>
      <c r="K58" s="64" t="s">
        <v>213</v>
      </c>
      <c r="L58" s="7"/>
      <c r="M58" s="14"/>
    </row>
    <row r="59" spans="1:13" s="15" customFormat="1" ht="36.75" customHeight="1">
      <c r="A59" s="61">
        <v>54</v>
      </c>
      <c r="B59" s="25" t="s">
        <v>51</v>
      </c>
      <c r="C59" s="11">
        <v>150000</v>
      </c>
      <c r="D59" s="11">
        <v>22484</v>
      </c>
      <c r="E59" s="16">
        <v>127516</v>
      </c>
      <c r="F59" s="16">
        <f t="shared" si="1"/>
        <v>150000</v>
      </c>
      <c r="G59" s="38">
        <f t="shared" si="57"/>
        <v>1</v>
      </c>
      <c r="H59" s="17">
        <f t="shared" si="58"/>
        <v>0</v>
      </c>
      <c r="I59" s="13">
        <f t="shared" si="0"/>
        <v>0</v>
      </c>
      <c r="J59" s="61" t="s">
        <v>99</v>
      </c>
      <c r="K59" s="64" t="s">
        <v>207</v>
      </c>
      <c r="L59" s="7"/>
      <c r="M59" s="14"/>
    </row>
    <row r="60" spans="1:13" ht="32.450000000000003" customHeight="1">
      <c r="G60" s="30"/>
    </row>
    <row r="61" spans="1:13" ht="32.450000000000003" customHeight="1">
      <c r="G61" s="30"/>
    </row>
    <row r="62" spans="1:13" ht="32.450000000000003" customHeight="1">
      <c r="G62" s="31"/>
    </row>
    <row r="63" spans="1:13" ht="32.450000000000003" customHeight="1">
      <c r="G63" s="32"/>
    </row>
    <row r="64" spans="1:13" ht="32.450000000000003" customHeight="1">
      <c r="G64" s="32"/>
    </row>
    <row r="65" s="20" customFormat="1" ht="32.450000000000003" customHeight="1"/>
    <row r="66" s="20" customFormat="1" ht="32.450000000000003" customHeight="1"/>
    <row r="67" s="20" customFormat="1" ht="32.450000000000003" customHeight="1"/>
    <row r="68" s="20" customFormat="1" ht="32.450000000000003" customHeight="1"/>
    <row r="69" s="20" customFormat="1" ht="32.450000000000003" customHeight="1"/>
    <row r="70" s="20" customFormat="1" ht="32.450000000000003" customHeight="1"/>
  </sheetData>
  <mergeCells count="11">
    <mergeCell ref="L3:L4"/>
    <mergeCell ref="A5:B5"/>
    <mergeCell ref="A1:K1"/>
    <mergeCell ref="A3:A4"/>
    <mergeCell ref="B3:B4"/>
    <mergeCell ref="C3:C4"/>
    <mergeCell ref="D3:F3"/>
    <mergeCell ref="G3:G4"/>
    <mergeCell ref="H3:H4"/>
    <mergeCell ref="I3:I4"/>
    <mergeCell ref="K3:K4"/>
  </mergeCells>
  <phoneticPr fontId="3" type="noConversion"/>
  <pageMargins left="0.31496062992125984" right="0.31496062992125984" top="0.55118110236220474" bottom="0.55118110236220474" header="0.31496062992125984" footer="0.31496062992125984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tabSelected="1" workbookViewId="0">
      <selection activeCell="J34" sqref="J34"/>
    </sheetView>
  </sheetViews>
  <sheetFormatPr defaultRowHeight="15.75"/>
  <cols>
    <col min="1" max="1" width="3.875" style="21" customWidth="1"/>
    <col min="2" max="2" width="23.75" style="66" customWidth="1"/>
    <col min="3" max="3" width="10.875" style="22" customWidth="1"/>
    <col min="4" max="4" width="11.875" style="23" customWidth="1"/>
    <col min="5" max="5" width="11.5" style="23" customWidth="1"/>
    <col min="6" max="6" width="11.25" style="23" customWidth="1"/>
    <col min="7" max="7" width="10.375" style="19" customWidth="1"/>
    <col min="8" max="8" width="12" style="19" customWidth="1"/>
    <col min="9" max="9" width="12.125" style="19" customWidth="1"/>
    <col min="10" max="10" width="13.25" style="24" customWidth="1"/>
    <col min="11" max="11" width="22.375" style="63" customWidth="1"/>
    <col min="12" max="12" width="43.625" style="18" customWidth="1"/>
    <col min="13" max="13" width="8.875" style="19" customWidth="1"/>
    <col min="14" max="256" width="9" style="20"/>
    <col min="257" max="257" width="3.875" style="20" customWidth="1"/>
    <col min="258" max="258" width="48.75" style="20" customWidth="1"/>
    <col min="259" max="259" width="12.25" style="20" customWidth="1"/>
    <col min="260" max="260" width="14" style="20" customWidth="1"/>
    <col min="261" max="262" width="13.5" style="20" customWidth="1"/>
    <col min="263" max="263" width="11" style="20" bestFit="1" customWidth="1"/>
    <col min="264" max="264" width="10.75" style="20" customWidth="1"/>
    <col min="265" max="265" width="10.875" style="20" bestFit="1" customWidth="1"/>
    <col min="266" max="266" width="12.125" style="20" customWidth="1"/>
    <col min="267" max="267" width="40.5" style="20" customWidth="1"/>
    <col min="268" max="268" width="43.625" style="20" customWidth="1"/>
    <col min="269" max="269" width="8.875" style="20" customWidth="1"/>
    <col min="270" max="512" width="9" style="20"/>
    <col min="513" max="513" width="3.875" style="20" customWidth="1"/>
    <col min="514" max="514" width="48.75" style="20" customWidth="1"/>
    <col min="515" max="515" width="12.25" style="20" customWidth="1"/>
    <col min="516" max="516" width="14" style="20" customWidth="1"/>
    <col min="517" max="518" width="13.5" style="20" customWidth="1"/>
    <col min="519" max="519" width="11" style="20" bestFit="1" customWidth="1"/>
    <col min="520" max="520" width="10.75" style="20" customWidth="1"/>
    <col min="521" max="521" width="10.875" style="20" bestFit="1" customWidth="1"/>
    <col min="522" max="522" width="12.125" style="20" customWidth="1"/>
    <col min="523" max="523" width="40.5" style="20" customWidth="1"/>
    <col min="524" max="524" width="43.625" style="20" customWidth="1"/>
    <col min="525" max="525" width="8.875" style="20" customWidth="1"/>
    <col min="526" max="768" width="9" style="20"/>
    <col min="769" max="769" width="3.875" style="20" customWidth="1"/>
    <col min="770" max="770" width="48.75" style="20" customWidth="1"/>
    <col min="771" max="771" width="12.25" style="20" customWidth="1"/>
    <col min="772" max="772" width="14" style="20" customWidth="1"/>
    <col min="773" max="774" width="13.5" style="20" customWidth="1"/>
    <col min="775" max="775" width="11" style="20" bestFit="1" customWidth="1"/>
    <col min="776" max="776" width="10.75" style="20" customWidth="1"/>
    <col min="777" max="777" width="10.875" style="20" bestFit="1" customWidth="1"/>
    <col min="778" max="778" width="12.125" style="20" customWidth="1"/>
    <col min="779" max="779" width="40.5" style="20" customWidth="1"/>
    <col min="780" max="780" width="43.625" style="20" customWidth="1"/>
    <col min="781" max="781" width="8.875" style="20" customWidth="1"/>
    <col min="782" max="1024" width="9" style="20"/>
    <col min="1025" max="1025" width="3.875" style="20" customWidth="1"/>
    <col min="1026" max="1026" width="48.75" style="20" customWidth="1"/>
    <col min="1027" max="1027" width="12.25" style="20" customWidth="1"/>
    <col min="1028" max="1028" width="14" style="20" customWidth="1"/>
    <col min="1029" max="1030" width="13.5" style="20" customWidth="1"/>
    <col min="1031" max="1031" width="11" style="20" bestFit="1" customWidth="1"/>
    <col min="1032" max="1032" width="10.75" style="20" customWidth="1"/>
    <col min="1033" max="1033" width="10.875" style="20" bestFit="1" customWidth="1"/>
    <col min="1034" max="1034" width="12.125" style="20" customWidth="1"/>
    <col min="1035" max="1035" width="40.5" style="20" customWidth="1"/>
    <col min="1036" max="1036" width="43.625" style="20" customWidth="1"/>
    <col min="1037" max="1037" width="8.875" style="20" customWidth="1"/>
    <col min="1038" max="1280" width="9" style="20"/>
    <col min="1281" max="1281" width="3.875" style="20" customWidth="1"/>
    <col min="1282" max="1282" width="48.75" style="20" customWidth="1"/>
    <col min="1283" max="1283" width="12.25" style="20" customWidth="1"/>
    <col min="1284" max="1284" width="14" style="20" customWidth="1"/>
    <col min="1285" max="1286" width="13.5" style="20" customWidth="1"/>
    <col min="1287" max="1287" width="11" style="20" bestFit="1" customWidth="1"/>
    <col min="1288" max="1288" width="10.75" style="20" customWidth="1"/>
    <col min="1289" max="1289" width="10.875" style="20" bestFit="1" customWidth="1"/>
    <col min="1290" max="1290" width="12.125" style="20" customWidth="1"/>
    <col min="1291" max="1291" width="40.5" style="20" customWidth="1"/>
    <col min="1292" max="1292" width="43.625" style="20" customWidth="1"/>
    <col min="1293" max="1293" width="8.875" style="20" customWidth="1"/>
    <col min="1294" max="1536" width="9" style="20"/>
    <col min="1537" max="1537" width="3.875" style="20" customWidth="1"/>
    <col min="1538" max="1538" width="48.75" style="20" customWidth="1"/>
    <col min="1539" max="1539" width="12.25" style="20" customWidth="1"/>
    <col min="1540" max="1540" width="14" style="20" customWidth="1"/>
    <col min="1541" max="1542" width="13.5" style="20" customWidth="1"/>
    <col min="1543" max="1543" width="11" style="20" bestFit="1" customWidth="1"/>
    <col min="1544" max="1544" width="10.75" style="20" customWidth="1"/>
    <col min="1545" max="1545" width="10.875" style="20" bestFit="1" customWidth="1"/>
    <col min="1546" max="1546" width="12.125" style="20" customWidth="1"/>
    <col min="1547" max="1547" width="40.5" style="20" customWidth="1"/>
    <col min="1548" max="1548" width="43.625" style="20" customWidth="1"/>
    <col min="1549" max="1549" width="8.875" style="20" customWidth="1"/>
    <col min="1550" max="1792" width="9" style="20"/>
    <col min="1793" max="1793" width="3.875" style="20" customWidth="1"/>
    <col min="1794" max="1794" width="48.75" style="20" customWidth="1"/>
    <col min="1795" max="1795" width="12.25" style="20" customWidth="1"/>
    <col min="1796" max="1796" width="14" style="20" customWidth="1"/>
    <col min="1797" max="1798" width="13.5" style="20" customWidth="1"/>
    <col min="1799" max="1799" width="11" style="20" bestFit="1" customWidth="1"/>
    <col min="1800" max="1800" width="10.75" style="20" customWidth="1"/>
    <col min="1801" max="1801" width="10.875" style="20" bestFit="1" customWidth="1"/>
    <col min="1802" max="1802" width="12.125" style="20" customWidth="1"/>
    <col min="1803" max="1803" width="40.5" style="20" customWidth="1"/>
    <col min="1804" max="1804" width="43.625" style="20" customWidth="1"/>
    <col min="1805" max="1805" width="8.875" style="20" customWidth="1"/>
    <col min="1806" max="2048" width="9" style="20"/>
    <col min="2049" max="2049" width="3.875" style="20" customWidth="1"/>
    <col min="2050" max="2050" width="48.75" style="20" customWidth="1"/>
    <col min="2051" max="2051" width="12.25" style="20" customWidth="1"/>
    <col min="2052" max="2052" width="14" style="20" customWidth="1"/>
    <col min="2053" max="2054" width="13.5" style="20" customWidth="1"/>
    <col min="2055" max="2055" width="11" style="20" bestFit="1" customWidth="1"/>
    <col min="2056" max="2056" width="10.75" style="20" customWidth="1"/>
    <col min="2057" max="2057" width="10.875" style="20" bestFit="1" customWidth="1"/>
    <col min="2058" max="2058" width="12.125" style="20" customWidth="1"/>
    <col min="2059" max="2059" width="40.5" style="20" customWidth="1"/>
    <col min="2060" max="2060" width="43.625" style="20" customWidth="1"/>
    <col min="2061" max="2061" width="8.875" style="20" customWidth="1"/>
    <col min="2062" max="2304" width="9" style="20"/>
    <col min="2305" max="2305" width="3.875" style="20" customWidth="1"/>
    <col min="2306" max="2306" width="48.75" style="20" customWidth="1"/>
    <col min="2307" max="2307" width="12.25" style="20" customWidth="1"/>
    <col min="2308" max="2308" width="14" style="20" customWidth="1"/>
    <col min="2309" max="2310" width="13.5" style="20" customWidth="1"/>
    <col min="2311" max="2311" width="11" style="20" bestFit="1" customWidth="1"/>
    <col min="2312" max="2312" width="10.75" style="20" customWidth="1"/>
    <col min="2313" max="2313" width="10.875" style="20" bestFit="1" customWidth="1"/>
    <col min="2314" max="2314" width="12.125" style="20" customWidth="1"/>
    <col min="2315" max="2315" width="40.5" style="20" customWidth="1"/>
    <col min="2316" max="2316" width="43.625" style="20" customWidth="1"/>
    <col min="2317" max="2317" width="8.875" style="20" customWidth="1"/>
    <col min="2318" max="2560" width="9" style="20"/>
    <col min="2561" max="2561" width="3.875" style="20" customWidth="1"/>
    <col min="2562" max="2562" width="48.75" style="20" customWidth="1"/>
    <col min="2563" max="2563" width="12.25" style="20" customWidth="1"/>
    <col min="2564" max="2564" width="14" style="20" customWidth="1"/>
    <col min="2565" max="2566" width="13.5" style="20" customWidth="1"/>
    <col min="2567" max="2567" width="11" style="20" bestFit="1" customWidth="1"/>
    <col min="2568" max="2568" width="10.75" style="20" customWidth="1"/>
    <col min="2569" max="2569" width="10.875" style="20" bestFit="1" customWidth="1"/>
    <col min="2570" max="2570" width="12.125" style="20" customWidth="1"/>
    <col min="2571" max="2571" width="40.5" style="20" customWidth="1"/>
    <col min="2572" max="2572" width="43.625" style="20" customWidth="1"/>
    <col min="2573" max="2573" width="8.875" style="20" customWidth="1"/>
    <col min="2574" max="2816" width="9" style="20"/>
    <col min="2817" max="2817" width="3.875" style="20" customWidth="1"/>
    <col min="2818" max="2818" width="48.75" style="20" customWidth="1"/>
    <col min="2819" max="2819" width="12.25" style="20" customWidth="1"/>
    <col min="2820" max="2820" width="14" style="20" customWidth="1"/>
    <col min="2821" max="2822" width="13.5" style="20" customWidth="1"/>
    <col min="2823" max="2823" width="11" style="20" bestFit="1" customWidth="1"/>
    <col min="2824" max="2824" width="10.75" style="20" customWidth="1"/>
    <col min="2825" max="2825" width="10.875" style="20" bestFit="1" customWidth="1"/>
    <col min="2826" max="2826" width="12.125" style="20" customWidth="1"/>
    <col min="2827" max="2827" width="40.5" style="20" customWidth="1"/>
    <col min="2828" max="2828" width="43.625" style="20" customWidth="1"/>
    <col min="2829" max="2829" width="8.875" style="20" customWidth="1"/>
    <col min="2830" max="3072" width="9" style="20"/>
    <col min="3073" max="3073" width="3.875" style="20" customWidth="1"/>
    <col min="3074" max="3074" width="48.75" style="20" customWidth="1"/>
    <col min="3075" max="3075" width="12.25" style="20" customWidth="1"/>
    <col min="3076" max="3076" width="14" style="20" customWidth="1"/>
    <col min="3077" max="3078" width="13.5" style="20" customWidth="1"/>
    <col min="3079" max="3079" width="11" style="20" bestFit="1" customWidth="1"/>
    <col min="3080" max="3080" width="10.75" style="20" customWidth="1"/>
    <col min="3081" max="3081" width="10.875" style="20" bestFit="1" customWidth="1"/>
    <col min="3082" max="3082" width="12.125" style="20" customWidth="1"/>
    <col min="3083" max="3083" width="40.5" style="20" customWidth="1"/>
    <col min="3084" max="3084" width="43.625" style="20" customWidth="1"/>
    <col min="3085" max="3085" width="8.875" style="20" customWidth="1"/>
    <col min="3086" max="3328" width="9" style="20"/>
    <col min="3329" max="3329" width="3.875" style="20" customWidth="1"/>
    <col min="3330" max="3330" width="48.75" style="20" customWidth="1"/>
    <col min="3331" max="3331" width="12.25" style="20" customWidth="1"/>
    <col min="3332" max="3332" width="14" style="20" customWidth="1"/>
    <col min="3333" max="3334" width="13.5" style="20" customWidth="1"/>
    <col min="3335" max="3335" width="11" style="20" bestFit="1" customWidth="1"/>
    <col min="3336" max="3336" width="10.75" style="20" customWidth="1"/>
    <col min="3337" max="3337" width="10.875" style="20" bestFit="1" customWidth="1"/>
    <col min="3338" max="3338" width="12.125" style="20" customWidth="1"/>
    <col min="3339" max="3339" width="40.5" style="20" customWidth="1"/>
    <col min="3340" max="3340" width="43.625" style="20" customWidth="1"/>
    <col min="3341" max="3341" width="8.875" style="20" customWidth="1"/>
    <col min="3342" max="3584" width="9" style="20"/>
    <col min="3585" max="3585" width="3.875" style="20" customWidth="1"/>
    <col min="3586" max="3586" width="48.75" style="20" customWidth="1"/>
    <col min="3587" max="3587" width="12.25" style="20" customWidth="1"/>
    <col min="3588" max="3588" width="14" style="20" customWidth="1"/>
    <col min="3589" max="3590" width="13.5" style="20" customWidth="1"/>
    <col min="3591" max="3591" width="11" style="20" bestFit="1" customWidth="1"/>
    <col min="3592" max="3592" width="10.75" style="20" customWidth="1"/>
    <col min="3593" max="3593" width="10.875" style="20" bestFit="1" customWidth="1"/>
    <col min="3594" max="3594" width="12.125" style="20" customWidth="1"/>
    <col min="3595" max="3595" width="40.5" style="20" customWidth="1"/>
    <col min="3596" max="3596" width="43.625" style="20" customWidth="1"/>
    <col min="3597" max="3597" width="8.875" style="20" customWidth="1"/>
    <col min="3598" max="3840" width="9" style="20"/>
    <col min="3841" max="3841" width="3.875" style="20" customWidth="1"/>
    <col min="3842" max="3842" width="48.75" style="20" customWidth="1"/>
    <col min="3843" max="3843" width="12.25" style="20" customWidth="1"/>
    <col min="3844" max="3844" width="14" style="20" customWidth="1"/>
    <col min="3845" max="3846" width="13.5" style="20" customWidth="1"/>
    <col min="3847" max="3847" width="11" style="20" bestFit="1" customWidth="1"/>
    <col min="3848" max="3848" width="10.75" style="20" customWidth="1"/>
    <col min="3849" max="3849" width="10.875" style="20" bestFit="1" customWidth="1"/>
    <col min="3850" max="3850" width="12.125" style="20" customWidth="1"/>
    <col min="3851" max="3851" width="40.5" style="20" customWidth="1"/>
    <col min="3852" max="3852" width="43.625" style="20" customWidth="1"/>
    <col min="3853" max="3853" width="8.875" style="20" customWidth="1"/>
    <col min="3854" max="4096" width="9" style="20"/>
    <col min="4097" max="4097" width="3.875" style="20" customWidth="1"/>
    <col min="4098" max="4098" width="48.75" style="20" customWidth="1"/>
    <col min="4099" max="4099" width="12.25" style="20" customWidth="1"/>
    <col min="4100" max="4100" width="14" style="20" customWidth="1"/>
    <col min="4101" max="4102" width="13.5" style="20" customWidth="1"/>
    <col min="4103" max="4103" width="11" style="20" bestFit="1" customWidth="1"/>
    <col min="4104" max="4104" width="10.75" style="20" customWidth="1"/>
    <col min="4105" max="4105" width="10.875" style="20" bestFit="1" customWidth="1"/>
    <col min="4106" max="4106" width="12.125" style="20" customWidth="1"/>
    <col min="4107" max="4107" width="40.5" style="20" customWidth="1"/>
    <col min="4108" max="4108" width="43.625" style="20" customWidth="1"/>
    <col min="4109" max="4109" width="8.875" style="20" customWidth="1"/>
    <col min="4110" max="4352" width="9" style="20"/>
    <col min="4353" max="4353" width="3.875" style="20" customWidth="1"/>
    <col min="4354" max="4354" width="48.75" style="20" customWidth="1"/>
    <col min="4355" max="4355" width="12.25" style="20" customWidth="1"/>
    <col min="4356" max="4356" width="14" style="20" customWidth="1"/>
    <col min="4357" max="4358" width="13.5" style="20" customWidth="1"/>
    <col min="4359" max="4359" width="11" style="20" bestFit="1" customWidth="1"/>
    <col min="4360" max="4360" width="10.75" style="20" customWidth="1"/>
    <col min="4361" max="4361" width="10.875" style="20" bestFit="1" customWidth="1"/>
    <col min="4362" max="4362" width="12.125" style="20" customWidth="1"/>
    <col min="4363" max="4363" width="40.5" style="20" customWidth="1"/>
    <col min="4364" max="4364" width="43.625" style="20" customWidth="1"/>
    <col min="4365" max="4365" width="8.875" style="20" customWidth="1"/>
    <col min="4366" max="4608" width="9" style="20"/>
    <col min="4609" max="4609" width="3.875" style="20" customWidth="1"/>
    <col min="4610" max="4610" width="48.75" style="20" customWidth="1"/>
    <col min="4611" max="4611" width="12.25" style="20" customWidth="1"/>
    <col min="4612" max="4612" width="14" style="20" customWidth="1"/>
    <col min="4613" max="4614" width="13.5" style="20" customWidth="1"/>
    <col min="4615" max="4615" width="11" style="20" bestFit="1" customWidth="1"/>
    <col min="4616" max="4616" width="10.75" style="20" customWidth="1"/>
    <col min="4617" max="4617" width="10.875" style="20" bestFit="1" customWidth="1"/>
    <col min="4618" max="4618" width="12.125" style="20" customWidth="1"/>
    <col min="4619" max="4619" width="40.5" style="20" customWidth="1"/>
    <col min="4620" max="4620" width="43.625" style="20" customWidth="1"/>
    <col min="4621" max="4621" width="8.875" style="20" customWidth="1"/>
    <col min="4622" max="4864" width="9" style="20"/>
    <col min="4865" max="4865" width="3.875" style="20" customWidth="1"/>
    <col min="4866" max="4866" width="48.75" style="20" customWidth="1"/>
    <col min="4867" max="4867" width="12.25" style="20" customWidth="1"/>
    <col min="4868" max="4868" width="14" style="20" customWidth="1"/>
    <col min="4869" max="4870" width="13.5" style="20" customWidth="1"/>
    <col min="4871" max="4871" width="11" style="20" bestFit="1" customWidth="1"/>
    <col min="4872" max="4872" width="10.75" style="20" customWidth="1"/>
    <col min="4873" max="4873" width="10.875" style="20" bestFit="1" customWidth="1"/>
    <col min="4874" max="4874" width="12.125" style="20" customWidth="1"/>
    <col min="4875" max="4875" width="40.5" style="20" customWidth="1"/>
    <col min="4876" max="4876" width="43.625" style="20" customWidth="1"/>
    <col min="4877" max="4877" width="8.875" style="20" customWidth="1"/>
    <col min="4878" max="5120" width="9" style="20"/>
    <col min="5121" max="5121" width="3.875" style="20" customWidth="1"/>
    <col min="5122" max="5122" width="48.75" style="20" customWidth="1"/>
    <col min="5123" max="5123" width="12.25" style="20" customWidth="1"/>
    <col min="5124" max="5124" width="14" style="20" customWidth="1"/>
    <col min="5125" max="5126" width="13.5" style="20" customWidth="1"/>
    <col min="5127" max="5127" width="11" style="20" bestFit="1" customWidth="1"/>
    <col min="5128" max="5128" width="10.75" style="20" customWidth="1"/>
    <col min="5129" max="5129" width="10.875" style="20" bestFit="1" customWidth="1"/>
    <col min="5130" max="5130" width="12.125" style="20" customWidth="1"/>
    <col min="5131" max="5131" width="40.5" style="20" customWidth="1"/>
    <col min="5132" max="5132" width="43.625" style="20" customWidth="1"/>
    <col min="5133" max="5133" width="8.875" style="20" customWidth="1"/>
    <col min="5134" max="5376" width="9" style="20"/>
    <col min="5377" max="5377" width="3.875" style="20" customWidth="1"/>
    <col min="5378" max="5378" width="48.75" style="20" customWidth="1"/>
    <col min="5379" max="5379" width="12.25" style="20" customWidth="1"/>
    <col min="5380" max="5380" width="14" style="20" customWidth="1"/>
    <col min="5381" max="5382" width="13.5" style="20" customWidth="1"/>
    <col min="5383" max="5383" width="11" style="20" bestFit="1" customWidth="1"/>
    <col min="5384" max="5384" width="10.75" style="20" customWidth="1"/>
    <col min="5385" max="5385" width="10.875" style="20" bestFit="1" customWidth="1"/>
    <col min="5386" max="5386" width="12.125" style="20" customWidth="1"/>
    <col min="5387" max="5387" width="40.5" style="20" customWidth="1"/>
    <col min="5388" max="5388" width="43.625" style="20" customWidth="1"/>
    <col min="5389" max="5389" width="8.875" style="20" customWidth="1"/>
    <col min="5390" max="5632" width="9" style="20"/>
    <col min="5633" max="5633" width="3.875" style="20" customWidth="1"/>
    <col min="5634" max="5634" width="48.75" style="20" customWidth="1"/>
    <col min="5635" max="5635" width="12.25" style="20" customWidth="1"/>
    <col min="5636" max="5636" width="14" style="20" customWidth="1"/>
    <col min="5637" max="5638" width="13.5" style="20" customWidth="1"/>
    <col min="5639" max="5639" width="11" style="20" bestFit="1" customWidth="1"/>
    <col min="5640" max="5640" width="10.75" style="20" customWidth="1"/>
    <col min="5641" max="5641" width="10.875" style="20" bestFit="1" customWidth="1"/>
    <col min="5642" max="5642" width="12.125" style="20" customWidth="1"/>
    <col min="5643" max="5643" width="40.5" style="20" customWidth="1"/>
    <col min="5644" max="5644" width="43.625" style="20" customWidth="1"/>
    <col min="5645" max="5645" width="8.875" style="20" customWidth="1"/>
    <col min="5646" max="5888" width="9" style="20"/>
    <col min="5889" max="5889" width="3.875" style="20" customWidth="1"/>
    <col min="5890" max="5890" width="48.75" style="20" customWidth="1"/>
    <col min="5891" max="5891" width="12.25" style="20" customWidth="1"/>
    <col min="5892" max="5892" width="14" style="20" customWidth="1"/>
    <col min="5893" max="5894" width="13.5" style="20" customWidth="1"/>
    <col min="5895" max="5895" width="11" style="20" bestFit="1" customWidth="1"/>
    <col min="5896" max="5896" width="10.75" style="20" customWidth="1"/>
    <col min="5897" max="5897" width="10.875" style="20" bestFit="1" customWidth="1"/>
    <col min="5898" max="5898" width="12.125" style="20" customWidth="1"/>
    <col min="5899" max="5899" width="40.5" style="20" customWidth="1"/>
    <col min="5900" max="5900" width="43.625" style="20" customWidth="1"/>
    <col min="5901" max="5901" width="8.875" style="20" customWidth="1"/>
    <col min="5902" max="6144" width="9" style="20"/>
    <col min="6145" max="6145" width="3.875" style="20" customWidth="1"/>
    <col min="6146" max="6146" width="48.75" style="20" customWidth="1"/>
    <col min="6147" max="6147" width="12.25" style="20" customWidth="1"/>
    <col min="6148" max="6148" width="14" style="20" customWidth="1"/>
    <col min="6149" max="6150" width="13.5" style="20" customWidth="1"/>
    <col min="6151" max="6151" width="11" style="20" bestFit="1" customWidth="1"/>
    <col min="6152" max="6152" width="10.75" style="20" customWidth="1"/>
    <col min="6153" max="6153" width="10.875" style="20" bestFit="1" customWidth="1"/>
    <col min="6154" max="6154" width="12.125" style="20" customWidth="1"/>
    <col min="6155" max="6155" width="40.5" style="20" customWidth="1"/>
    <col min="6156" max="6156" width="43.625" style="20" customWidth="1"/>
    <col min="6157" max="6157" width="8.875" style="20" customWidth="1"/>
    <col min="6158" max="6400" width="9" style="20"/>
    <col min="6401" max="6401" width="3.875" style="20" customWidth="1"/>
    <col min="6402" max="6402" width="48.75" style="20" customWidth="1"/>
    <col min="6403" max="6403" width="12.25" style="20" customWidth="1"/>
    <col min="6404" max="6404" width="14" style="20" customWidth="1"/>
    <col min="6405" max="6406" width="13.5" style="20" customWidth="1"/>
    <col min="6407" max="6407" width="11" style="20" bestFit="1" customWidth="1"/>
    <col min="6408" max="6408" width="10.75" style="20" customWidth="1"/>
    <col min="6409" max="6409" width="10.875" style="20" bestFit="1" customWidth="1"/>
    <col min="6410" max="6410" width="12.125" style="20" customWidth="1"/>
    <col min="6411" max="6411" width="40.5" style="20" customWidth="1"/>
    <col min="6412" max="6412" width="43.625" style="20" customWidth="1"/>
    <col min="6413" max="6413" width="8.875" style="20" customWidth="1"/>
    <col min="6414" max="6656" width="9" style="20"/>
    <col min="6657" max="6657" width="3.875" style="20" customWidth="1"/>
    <col min="6658" max="6658" width="48.75" style="20" customWidth="1"/>
    <col min="6659" max="6659" width="12.25" style="20" customWidth="1"/>
    <col min="6660" max="6660" width="14" style="20" customWidth="1"/>
    <col min="6661" max="6662" width="13.5" style="20" customWidth="1"/>
    <col min="6663" max="6663" width="11" style="20" bestFit="1" customWidth="1"/>
    <col min="6664" max="6664" width="10.75" style="20" customWidth="1"/>
    <col min="6665" max="6665" width="10.875" style="20" bestFit="1" customWidth="1"/>
    <col min="6666" max="6666" width="12.125" style="20" customWidth="1"/>
    <col min="6667" max="6667" width="40.5" style="20" customWidth="1"/>
    <col min="6668" max="6668" width="43.625" style="20" customWidth="1"/>
    <col min="6669" max="6669" width="8.875" style="20" customWidth="1"/>
    <col min="6670" max="6912" width="9" style="20"/>
    <col min="6913" max="6913" width="3.875" style="20" customWidth="1"/>
    <col min="6914" max="6914" width="48.75" style="20" customWidth="1"/>
    <col min="6915" max="6915" width="12.25" style="20" customWidth="1"/>
    <col min="6916" max="6916" width="14" style="20" customWidth="1"/>
    <col min="6917" max="6918" width="13.5" style="20" customWidth="1"/>
    <col min="6919" max="6919" width="11" style="20" bestFit="1" customWidth="1"/>
    <col min="6920" max="6920" width="10.75" style="20" customWidth="1"/>
    <col min="6921" max="6921" width="10.875" style="20" bestFit="1" customWidth="1"/>
    <col min="6922" max="6922" width="12.125" style="20" customWidth="1"/>
    <col min="6923" max="6923" width="40.5" style="20" customWidth="1"/>
    <col min="6924" max="6924" width="43.625" style="20" customWidth="1"/>
    <col min="6925" max="6925" width="8.875" style="20" customWidth="1"/>
    <col min="6926" max="7168" width="9" style="20"/>
    <col min="7169" max="7169" width="3.875" style="20" customWidth="1"/>
    <col min="7170" max="7170" width="48.75" style="20" customWidth="1"/>
    <col min="7171" max="7171" width="12.25" style="20" customWidth="1"/>
    <col min="7172" max="7172" width="14" style="20" customWidth="1"/>
    <col min="7173" max="7174" width="13.5" style="20" customWidth="1"/>
    <col min="7175" max="7175" width="11" style="20" bestFit="1" customWidth="1"/>
    <col min="7176" max="7176" width="10.75" style="20" customWidth="1"/>
    <col min="7177" max="7177" width="10.875" style="20" bestFit="1" customWidth="1"/>
    <col min="7178" max="7178" width="12.125" style="20" customWidth="1"/>
    <col min="7179" max="7179" width="40.5" style="20" customWidth="1"/>
    <col min="7180" max="7180" width="43.625" style="20" customWidth="1"/>
    <col min="7181" max="7181" width="8.875" style="20" customWidth="1"/>
    <col min="7182" max="7424" width="9" style="20"/>
    <col min="7425" max="7425" width="3.875" style="20" customWidth="1"/>
    <col min="7426" max="7426" width="48.75" style="20" customWidth="1"/>
    <col min="7427" max="7427" width="12.25" style="20" customWidth="1"/>
    <col min="7428" max="7428" width="14" style="20" customWidth="1"/>
    <col min="7429" max="7430" width="13.5" style="20" customWidth="1"/>
    <col min="7431" max="7431" width="11" style="20" bestFit="1" customWidth="1"/>
    <col min="7432" max="7432" width="10.75" style="20" customWidth="1"/>
    <col min="7433" max="7433" width="10.875" style="20" bestFit="1" customWidth="1"/>
    <col min="7434" max="7434" width="12.125" style="20" customWidth="1"/>
    <col min="7435" max="7435" width="40.5" style="20" customWidth="1"/>
    <col min="7436" max="7436" width="43.625" style="20" customWidth="1"/>
    <col min="7437" max="7437" width="8.875" style="20" customWidth="1"/>
    <col min="7438" max="7680" width="9" style="20"/>
    <col min="7681" max="7681" width="3.875" style="20" customWidth="1"/>
    <col min="7682" max="7682" width="48.75" style="20" customWidth="1"/>
    <col min="7683" max="7683" width="12.25" style="20" customWidth="1"/>
    <col min="7684" max="7684" width="14" style="20" customWidth="1"/>
    <col min="7685" max="7686" width="13.5" style="20" customWidth="1"/>
    <col min="7687" max="7687" width="11" style="20" bestFit="1" customWidth="1"/>
    <col min="7688" max="7688" width="10.75" style="20" customWidth="1"/>
    <col min="7689" max="7689" width="10.875" style="20" bestFit="1" customWidth="1"/>
    <col min="7690" max="7690" width="12.125" style="20" customWidth="1"/>
    <col min="7691" max="7691" width="40.5" style="20" customWidth="1"/>
    <col min="7692" max="7692" width="43.625" style="20" customWidth="1"/>
    <col min="7693" max="7693" width="8.875" style="20" customWidth="1"/>
    <col min="7694" max="7936" width="9" style="20"/>
    <col min="7937" max="7937" width="3.875" style="20" customWidth="1"/>
    <col min="7938" max="7938" width="48.75" style="20" customWidth="1"/>
    <col min="7939" max="7939" width="12.25" style="20" customWidth="1"/>
    <col min="7940" max="7940" width="14" style="20" customWidth="1"/>
    <col min="7941" max="7942" width="13.5" style="20" customWidth="1"/>
    <col min="7943" max="7943" width="11" style="20" bestFit="1" customWidth="1"/>
    <col min="7944" max="7944" width="10.75" style="20" customWidth="1"/>
    <col min="7945" max="7945" width="10.875" style="20" bestFit="1" customWidth="1"/>
    <col min="7946" max="7946" width="12.125" style="20" customWidth="1"/>
    <col min="7947" max="7947" width="40.5" style="20" customWidth="1"/>
    <col min="7948" max="7948" width="43.625" style="20" customWidth="1"/>
    <col min="7949" max="7949" width="8.875" style="20" customWidth="1"/>
    <col min="7950" max="8192" width="9" style="20"/>
    <col min="8193" max="8193" width="3.875" style="20" customWidth="1"/>
    <col min="8194" max="8194" width="48.75" style="20" customWidth="1"/>
    <col min="8195" max="8195" width="12.25" style="20" customWidth="1"/>
    <col min="8196" max="8196" width="14" style="20" customWidth="1"/>
    <col min="8197" max="8198" width="13.5" style="20" customWidth="1"/>
    <col min="8199" max="8199" width="11" style="20" bestFit="1" customWidth="1"/>
    <col min="8200" max="8200" width="10.75" style="20" customWidth="1"/>
    <col min="8201" max="8201" width="10.875" style="20" bestFit="1" customWidth="1"/>
    <col min="8202" max="8202" width="12.125" style="20" customWidth="1"/>
    <col min="8203" max="8203" width="40.5" style="20" customWidth="1"/>
    <col min="8204" max="8204" width="43.625" style="20" customWidth="1"/>
    <col min="8205" max="8205" width="8.875" style="20" customWidth="1"/>
    <col min="8206" max="8448" width="9" style="20"/>
    <col min="8449" max="8449" width="3.875" style="20" customWidth="1"/>
    <col min="8450" max="8450" width="48.75" style="20" customWidth="1"/>
    <col min="8451" max="8451" width="12.25" style="20" customWidth="1"/>
    <col min="8452" max="8452" width="14" style="20" customWidth="1"/>
    <col min="8453" max="8454" width="13.5" style="20" customWidth="1"/>
    <col min="8455" max="8455" width="11" style="20" bestFit="1" customWidth="1"/>
    <col min="8456" max="8456" width="10.75" style="20" customWidth="1"/>
    <col min="8457" max="8457" width="10.875" style="20" bestFit="1" customWidth="1"/>
    <col min="8458" max="8458" width="12.125" style="20" customWidth="1"/>
    <col min="8459" max="8459" width="40.5" style="20" customWidth="1"/>
    <col min="8460" max="8460" width="43.625" style="20" customWidth="1"/>
    <col min="8461" max="8461" width="8.875" style="20" customWidth="1"/>
    <col min="8462" max="8704" width="9" style="20"/>
    <col min="8705" max="8705" width="3.875" style="20" customWidth="1"/>
    <col min="8706" max="8706" width="48.75" style="20" customWidth="1"/>
    <col min="8707" max="8707" width="12.25" style="20" customWidth="1"/>
    <col min="8708" max="8708" width="14" style="20" customWidth="1"/>
    <col min="8709" max="8710" width="13.5" style="20" customWidth="1"/>
    <col min="8711" max="8711" width="11" style="20" bestFit="1" customWidth="1"/>
    <col min="8712" max="8712" width="10.75" style="20" customWidth="1"/>
    <col min="8713" max="8713" width="10.875" style="20" bestFit="1" customWidth="1"/>
    <col min="8714" max="8714" width="12.125" style="20" customWidth="1"/>
    <col min="8715" max="8715" width="40.5" style="20" customWidth="1"/>
    <col min="8716" max="8716" width="43.625" style="20" customWidth="1"/>
    <col min="8717" max="8717" width="8.875" style="20" customWidth="1"/>
    <col min="8718" max="8960" width="9" style="20"/>
    <col min="8961" max="8961" width="3.875" style="20" customWidth="1"/>
    <col min="8962" max="8962" width="48.75" style="20" customWidth="1"/>
    <col min="8963" max="8963" width="12.25" style="20" customWidth="1"/>
    <col min="8964" max="8964" width="14" style="20" customWidth="1"/>
    <col min="8965" max="8966" width="13.5" style="20" customWidth="1"/>
    <col min="8967" max="8967" width="11" style="20" bestFit="1" customWidth="1"/>
    <col min="8968" max="8968" width="10.75" style="20" customWidth="1"/>
    <col min="8969" max="8969" width="10.875" style="20" bestFit="1" customWidth="1"/>
    <col min="8970" max="8970" width="12.125" style="20" customWidth="1"/>
    <col min="8971" max="8971" width="40.5" style="20" customWidth="1"/>
    <col min="8972" max="8972" width="43.625" style="20" customWidth="1"/>
    <col min="8973" max="8973" width="8.875" style="20" customWidth="1"/>
    <col min="8974" max="9216" width="9" style="20"/>
    <col min="9217" max="9217" width="3.875" style="20" customWidth="1"/>
    <col min="9218" max="9218" width="48.75" style="20" customWidth="1"/>
    <col min="9219" max="9219" width="12.25" style="20" customWidth="1"/>
    <col min="9220" max="9220" width="14" style="20" customWidth="1"/>
    <col min="9221" max="9222" width="13.5" style="20" customWidth="1"/>
    <col min="9223" max="9223" width="11" style="20" bestFit="1" customWidth="1"/>
    <col min="9224" max="9224" width="10.75" style="20" customWidth="1"/>
    <col min="9225" max="9225" width="10.875" style="20" bestFit="1" customWidth="1"/>
    <col min="9226" max="9226" width="12.125" style="20" customWidth="1"/>
    <col min="9227" max="9227" width="40.5" style="20" customWidth="1"/>
    <col min="9228" max="9228" width="43.625" style="20" customWidth="1"/>
    <col min="9229" max="9229" width="8.875" style="20" customWidth="1"/>
    <col min="9230" max="9472" width="9" style="20"/>
    <col min="9473" max="9473" width="3.875" style="20" customWidth="1"/>
    <col min="9474" max="9474" width="48.75" style="20" customWidth="1"/>
    <col min="9475" max="9475" width="12.25" style="20" customWidth="1"/>
    <col min="9476" max="9476" width="14" style="20" customWidth="1"/>
    <col min="9477" max="9478" width="13.5" style="20" customWidth="1"/>
    <col min="9479" max="9479" width="11" style="20" bestFit="1" customWidth="1"/>
    <col min="9480" max="9480" width="10.75" style="20" customWidth="1"/>
    <col min="9481" max="9481" width="10.875" style="20" bestFit="1" customWidth="1"/>
    <col min="9482" max="9482" width="12.125" style="20" customWidth="1"/>
    <col min="9483" max="9483" width="40.5" style="20" customWidth="1"/>
    <col min="9484" max="9484" width="43.625" style="20" customWidth="1"/>
    <col min="9485" max="9485" width="8.875" style="20" customWidth="1"/>
    <col min="9486" max="9728" width="9" style="20"/>
    <col min="9729" max="9729" width="3.875" style="20" customWidth="1"/>
    <col min="9730" max="9730" width="48.75" style="20" customWidth="1"/>
    <col min="9731" max="9731" width="12.25" style="20" customWidth="1"/>
    <col min="9732" max="9732" width="14" style="20" customWidth="1"/>
    <col min="9733" max="9734" width="13.5" style="20" customWidth="1"/>
    <col min="9735" max="9735" width="11" style="20" bestFit="1" customWidth="1"/>
    <col min="9736" max="9736" width="10.75" style="20" customWidth="1"/>
    <col min="9737" max="9737" width="10.875" style="20" bestFit="1" customWidth="1"/>
    <col min="9738" max="9738" width="12.125" style="20" customWidth="1"/>
    <col min="9739" max="9739" width="40.5" style="20" customWidth="1"/>
    <col min="9740" max="9740" width="43.625" style="20" customWidth="1"/>
    <col min="9741" max="9741" width="8.875" style="20" customWidth="1"/>
    <col min="9742" max="9984" width="9" style="20"/>
    <col min="9985" max="9985" width="3.875" style="20" customWidth="1"/>
    <col min="9986" max="9986" width="48.75" style="20" customWidth="1"/>
    <col min="9987" max="9987" width="12.25" style="20" customWidth="1"/>
    <col min="9988" max="9988" width="14" style="20" customWidth="1"/>
    <col min="9989" max="9990" width="13.5" style="20" customWidth="1"/>
    <col min="9991" max="9991" width="11" style="20" bestFit="1" customWidth="1"/>
    <col min="9992" max="9992" width="10.75" style="20" customWidth="1"/>
    <col min="9993" max="9993" width="10.875" style="20" bestFit="1" customWidth="1"/>
    <col min="9994" max="9994" width="12.125" style="20" customWidth="1"/>
    <col min="9995" max="9995" width="40.5" style="20" customWidth="1"/>
    <col min="9996" max="9996" width="43.625" style="20" customWidth="1"/>
    <col min="9997" max="9997" width="8.875" style="20" customWidth="1"/>
    <col min="9998" max="10240" width="9" style="20"/>
    <col min="10241" max="10241" width="3.875" style="20" customWidth="1"/>
    <col min="10242" max="10242" width="48.75" style="20" customWidth="1"/>
    <col min="10243" max="10243" width="12.25" style="20" customWidth="1"/>
    <col min="10244" max="10244" width="14" style="20" customWidth="1"/>
    <col min="10245" max="10246" width="13.5" style="20" customWidth="1"/>
    <col min="10247" max="10247" width="11" style="20" bestFit="1" customWidth="1"/>
    <col min="10248" max="10248" width="10.75" style="20" customWidth="1"/>
    <col min="10249" max="10249" width="10.875" style="20" bestFit="1" customWidth="1"/>
    <col min="10250" max="10250" width="12.125" style="20" customWidth="1"/>
    <col min="10251" max="10251" width="40.5" style="20" customWidth="1"/>
    <col min="10252" max="10252" width="43.625" style="20" customWidth="1"/>
    <col min="10253" max="10253" width="8.875" style="20" customWidth="1"/>
    <col min="10254" max="10496" width="9" style="20"/>
    <col min="10497" max="10497" width="3.875" style="20" customWidth="1"/>
    <col min="10498" max="10498" width="48.75" style="20" customWidth="1"/>
    <col min="10499" max="10499" width="12.25" style="20" customWidth="1"/>
    <col min="10500" max="10500" width="14" style="20" customWidth="1"/>
    <col min="10501" max="10502" width="13.5" style="20" customWidth="1"/>
    <col min="10503" max="10503" width="11" style="20" bestFit="1" customWidth="1"/>
    <col min="10504" max="10504" width="10.75" style="20" customWidth="1"/>
    <col min="10505" max="10505" width="10.875" style="20" bestFit="1" customWidth="1"/>
    <col min="10506" max="10506" width="12.125" style="20" customWidth="1"/>
    <col min="10507" max="10507" width="40.5" style="20" customWidth="1"/>
    <col min="10508" max="10508" width="43.625" style="20" customWidth="1"/>
    <col min="10509" max="10509" width="8.875" style="20" customWidth="1"/>
    <col min="10510" max="10752" width="9" style="20"/>
    <col min="10753" max="10753" width="3.875" style="20" customWidth="1"/>
    <col min="10754" max="10754" width="48.75" style="20" customWidth="1"/>
    <col min="10755" max="10755" width="12.25" style="20" customWidth="1"/>
    <col min="10756" max="10756" width="14" style="20" customWidth="1"/>
    <col min="10757" max="10758" width="13.5" style="20" customWidth="1"/>
    <col min="10759" max="10759" width="11" style="20" bestFit="1" customWidth="1"/>
    <col min="10760" max="10760" width="10.75" style="20" customWidth="1"/>
    <col min="10761" max="10761" width="10.875" style="20" bestFit="1" customWidth="1"/>
    <col min="10762" max="10762" width="12.125" style="20" customWidth="1"/>
    <col min="10763" max="10763" width="40.5" style="20" customWidth="1"/>
    <col min="10764" max="10764" width="43.625" style="20" customWidth="1"/>
    <col min="10765" max="10765" width="8.875" style="20" customWidth="1"/>
    <col min="10766" max="11008" width="9" style="20"/>
    <col min="11009" max="11009" width="3.875" style="20" customWidth="1"/>
    <col min="11010" max="11010" width="48.75" style="20" customWidth="1"/>
    <col min="11011" max="11011" width="12.25" style="20" customWidth="1"/>
    <col min="11012" max="11012" width="14" style="20" customWidth="1"/>
    <col min="11013" max="11014" width="13.5" style="20" customWidth="1"/>
    <col min="11015" max="11015" width="11" style="20" bestFit="1" customWidth="1"/>
    <col min="11016" max="11016" width="10.75" style="20" customWidth="1"/>
    <col min="11017" max="11017" width="10.875" style="20" bestFit="1" customWidth="1"/>
    <col min="11018" max="11018" width="12.125" style="20" customWidth="1"/>
    <col min="11019" max="11019" width="40.5" style="20" customWidth="1"/>
    <col min="11020" max="11020" width="43.625" style="20" customWidth="1"/>
    <col min="11021" max="11021" width="8.875" style="20" customWidth="1"/>
    <col min="11022" max="11264" width="9" style="20"/>
    <col min="11265" max="11265" width="3.875" style="20" customWidth="1"/>
    <col min="11266" max="11266" width="48.75" style="20" customWidth="1"/>
    <col min="11267" max="11267" width="12.25" style="20" customWidth="1"/>
    <col min="11268" max="11268" width="14" style="20" customWidth="1"/>
    <col min="11269" max="11270" width="13.5" style="20" customWidth="1"/>
    <col min="11271" max="11271" width="11" style="20" bestFit="1" customWidth="1"/>
    <col min="11272" max="11272" width="10.75" style="20" customWidth="1"/>
    <col min="11273" max="11273" width="10.875" style="20" bestFit="1" customWidth="1"/>
    <col min="11274" max="11274" width="12.125" style="20" customWidth="1"/>
    <col min="11275" max="11275" width="40.5" style="20" customWidth="1"/>
    <col min="11276" max="11276" width="43.625" style="20" customWidth="1"/>
    <col min="11277" max="11277" width="8.875" style="20" customWidth="1"/>
    <col min="11278" max="11520" width="9" style="20"/>
    <col min="11521" max="11521" width="3.875" style="20" customWidth="1"/>
    <col min="11522" max="11522" width="48.75" style="20" customWidth="1"/>
    <col min="11523" max="11523" width="12.25" style="20" customWidth="1"/>
    <col min="11524" max="11524" width="14" style="20" customWidth="1"/>
    <col min="11525" max="11526" width="13.5" style="20" customWidth="1"/>
    <col min="11527" max="11527" width="11" style="20" bestFit="1" customWidth="1"/>
    <col min="11528" max="11528" width="10.75" style="20" customWidth="1"/>
    <col min="11529" max="11529" width="10.875" style="20" bestFit="1" customWidth="1"/>
    <col min="11530" max="11530" width="12.125" style="20" customWidth="1"/>
    <col min="11531" max="11531" width="40.5" style="20" customWidth="1"/>
    <col min="11532" max="11532" width="43.625" style="20" customWidth="1"/>
    <col min="11533" max="11533" width="8.875" style="20" customWidth="1"/>
    <col min="11534" max="11776" width="9" style="20"/>
    <col min="11777" max="11777" width="3.875" style="20" customWidth="1"/>
    <col min="11778" max="11778" width="48.75" style="20" customWidth="1"/>
    <col min="11779" max="11779" width="12.25" style="20" customWidth="1"/>
    <col min="11780" max="11780" width="14" style="20" customWidth="1"/>
    <col min="11781" max="11782" width="13.5" style="20" customWidth="1"/>
    <col min="11783" max="11783" width="11" style="20" bestFit="1" customWidth="1"/>
    <col min="11784" max="11784" width="10.75" style="20" customWidth="1"/>
    <col min="11785" max="11785" width="10.875" style="20" bestFit="1" customWidth="1"/>
    <col min="11786" max="11786" width="12.125" style="20" customWidth="1"/>
    <col min="11787" max="11787" width="40.5" style="20" customWidth="1"/>
    <col min="11788" max="11788" width="43.625" style="20" customWidth="1"/>
    <col min="11789" max="11789" width="8.875" style="20" customWidth="1"/>
    <col min="11790" max="12032" width="9" style="20"/>
    <col min="12033" max="12033" width="3.875" style="20" customWidth="1"/>
    <col min="12034" max="12034" width="48.75" style="20" customWidth="1"/>
    <col min="12035" max="12035" width="12.25" style="20" customWidth="1"/>
    <col min="12036" max="12036" width="14" style="20" customWidth="1"/>
    <col min="12037" max="12038" width="13.5" style="20" customWidth="1"/>
    <col min="12039" max="12039" width="11" style="20" bestFit="1" customWidth="1"/>
    <col min="12040" max="12040" width="10.75" style="20" customWidth="1"/>
    <col min="12041" max="12041" width="10.875" style="20" bestFit="1" customWidth="1"/>
    <col min="12042" max="12042" width="12.125" style="20" customWidth="1"/>
    <col min="12043" max="12043" width="40.5" style="20" customWidth="1"/>
    <col min="12044" max="12044" width="43.625" style="20" customWidth="1"/>
    <col min="12045" max="12045" width="8.875" style="20" customWidth="1"/>
    <col min="12046" max="12288" width="9" style="20"/>
    <col min="12289" max="12289" width="3.875" style="20" customWidth="1"/>
    <col min="12290" max="12290" width="48.75" style="20" customWidth="1"/>
    <col min="12291" max="12291" width="12.25" style="20" customWidth="1"/>
    <col min="12292" max="12292" width="14" style="20" customWidth="1"/>
    <col min="12293" max="12294" width="13.5" style="20" customWidth="1"/>
    <col min="12295" max="12295" width="11" style="20" bestFit="1" customWidth="1"/>
    <col min="12296" max="12296" width="10.75" style="20" customWidth="1"/>
    <col min="12297" max="12297" width="10.875" style="20" bestFit="1" customWidth="1"/>
    <col min="12298" max="12298" width="12.125" style="20" customWidth="1"/>
    <col min="12299" max="12299" width="40.5" style="20" customWidth="1"/>
    <col min="12300" max="12300" width="43.625" style="20" customWidth="1"/>
    <col min="12301" max="12301" width="8.875" style="20" customWidth="1"/>
    <col min="12302" max="12544" width="9" style="20"/>
    <col min="12545" max="12545" width="3.875" style="20" customWidth="1"/>
    <col min="12546" max="12546" width="48.75" style="20" customWidth="1"/>
    <col min="12547" max="12547" width="12.25" style="20" customWidth="1"/>
    <col min="12548" max="12548" width="14" style="20" customWidth="1"/>
    <col min="12549" max="12550" width="13.5" style="20" customWidth="1"/>
    <col min="12551" max="12551" width="11" style="20" bestFit="1" customWidth="1"/>
    <col min="12552" max="12552" width="10.75" style="20" customWidth="1"/>
    <col min="12553" max="12553" width="10.875" style="20" bestFit="1" customWidth="1"/>
    <col min="12554" max="12554" width="12.125" style="20" customWidth="1"/>
    <col min="12555" max="12555" width="40.5" style="20" customWidth="1"/>
    <col min="12556" max="12556" width="43.625" style="20" customWidth="1"/>
    <col min="12557" max="12557" width="8.875" style="20" customWidth="1"/>
    <col min="12558" max="12800" width="9" style="20"/>
    <col min="12801" max="12801" width="3.875" style="20" customWidth="1"/>
    <col min="12802" max="12802" width="48.75" style="20" customWidth="1"/>
    <col min="12803" max="12803" width="12.25" style="20" customWidth="1"/>
    <col min="12804" max="12804" width="14" style="20" customWidth="1"/>
    <col min="12805" max="12806" width="13.5" style="20" customWidth="1"/>
    <col min="12807" max="12807" width="11" style="20" bestFit="1" customWidth="1"/>
    <col min="12808" max="12808" width="10.75" style="20" customWidth="1"/>
    <col min="12809" max="12809" width="10.875" style="20" bestFit="1" customWidth="1"/>
    <col min="12810" max="12810" width="12.125" style="20" customWidth="1"/>
    <col min="12811" max="12811" width="40.5" style="20" customWidth="1"/>
    <col min="12812" max="12812" width="43.625" style="20" customWidth="1"/>
    <col min="12813" max="12813" width="8.875" style="20" customWidth="1"/>
    <col min="12814" max="13056" width="9" style="20"/>
    <col min="13057" max="13057" width="3.875" style="20" customWidth="1"/>
    <col min="13058" max="13058" width="48.75" style="20" customWidth="1"/>
    <col min="13059" max="13059" width="12.25" style="20" customWidth="1"/>
    <col min="13060" max="13060" width="14" style="20" customWidth="1"/>
    <col min="13061" max="13062" width="13.5" style="20" customWidth="1"/>
    <col min="13063" max="13063" width="11" style="20" bestFit="1" customWidth="1"/>
    <col min="13064" max="13064" width="10.75" style="20" customWidth="1"/>
    <col min="13065" max="13065" width="10.875" style="20" bestFit="1" customWidth="1"/>
    <col min="13066" max="13066" width="12.125" style="20" customWidth="1"/>
    <col min="13067" max="13067" width="40.5" style="20" customWidth="1"/>
    <col min="13068" max="13068" width="43.625" style="20" customWidth="1"/>
    <col min="13069" max="13069" width="8.875" style="20" customWidth="1"/>
    <col min="13070" max="13312" width="9" style="20"/>
    <col min="13313" max="13313" width="3.875" style="20" customWidth="1"/>
    <col min="13314" max="13314" width="48.75" style="20" customWidth="1"/>
    <col min="13315" max="13315" width="12.25" style="20" customWidth="1"/>
    <col min="13316" max="13316" width="14" style="20" customWidth="1"/>
    <col min="13317" max="13318" width="13.5" style="20" customWidth="1"/>
    <col min="13319" max="13319" width="11" style="20" bestFit="1" customWidth="1"/>
    <col min="13320" max="13320" width="10.75" style="20" customWidth="1"/>
    <col min="13321" max="13321" width="10.875" style="20" bestFit="1" customWidth="1"/>
    <col min="13322" max="13322" width="12.125" style="20" customWidth="1"/>
    <col min="13323" max="13323" width="40.5" style="20" customWidth="1"/>
    <col min="13324" max="13324" width="43.625" style="20" customWidth="1"/>
    <col min="13325" max="13325" width="8.875" style="20" customWidth="1"/>
    <col min="13326" max="13568" width="9" style="20"/>
    <col min="13569" max="13569" width="3.875" style="20" customWidth="1"/>
    <col min="13570" max="13570" width="48.75" style="20" customWidth="1"/>
    <col min="13571" max="13571" width="12.25" style="20" customWidth="1"/>
    <col min="13572" max="13572" width="14" style="20" customWidth="1"/>
    <col min="13573" max="13574" width="13.5" style="20" customWidth="1"/>
    <col min="13575" max="13575" width="11" style="20" bestFit="1" customWidth="1"/>
    <col min="13576" max="13576" width="10.75" style="20" customWidth="1"/>
    <col min="13577" max="13577" width="10.875" style="20" bestFit="1" customWidth="1"/>
    <col min="13578" max="13578" width="12.125" style="20" customWidth="1"/>
    <col min="13579" max="13579" width="40.5" style="20" customWidth="1"/>
    <col min="13580" max="13580" width="43.625" style="20" customWidth="1"/>
    <col min="13581" max="13581" width="8.875" style="20" customWidth="1"/>
    <col min="13582" max="13824" width="9" style="20"/>
    <col min="13825" max="13825" width="3.875" style="20" customWidth="1"/>
    <col min="13826" max="13826" width="48.75" style="20" customWidth="1"/>
    <col min="13827" max="13827" width="12.25" style="20" customWidth="1"/>
    <col min="13828" max="13828" width="14" style="20" customWidth="1"/>
    <col min="13829" max="13830" width="13.5" style="20" customWidth="1"/>
    <col min="13831" max="13831" width="11" style="20" bestFit="1" customWidth="1"/>
    <col min="13832" max="13832" width="10.75" style="20" customWidth="1"/>
    <col min="13833" max="13833" width="10.875" style="20" bestFit="1" customWidth="1"/>
    <col min="13834" max="13834" width="12.125" style="20" customWidth="1"/>
    <col min="13835" max="13835" width="40.5" style="20" customWidth="1"/>
    <col min="13836" max="13836" width="43.625" style="20" customWidth="1"/>
    <col min="13837" max="13837" width="8.875" style="20" customWidth="1"/>
    <col min="13838" max="14080" width="9" style="20"/>
    <col min="14081" max="14081" width="3.875" style="20" customWidth="1"/>
    <col min="14082" max="14082" width="48.75" style="20" customWidth="1"/>
    <col min="14083" max="14083" width="12.25" style="20" customWidth="1"/>
    <col min="14084" max="14084" width="14" style="20" customWidth="1"/>
    <col min="14085" max="14086" width="13.5" style="20" customWidth="1"/>
    <col min="14087" max="14087" width="11" style="20" bestFit="1" customWidth="1"/>
    <col min="14088" max="14088" width="10.75" style="20" customWidth="1"/>
    <col min="14089" max="14089" width="10.875" style="20" bestFit="1" customWidth="1"/>
    <col min="14090" max="14090" width="12.125" style="20" customWidth="1"/>
    <col min="14091" max="14091" width="40.5" style="20" customWidth="1"/>
    <col min="14092" max="14092" width="43.625" style="20" customWidth="1"/>
    <col min="14093" max="14093" width="8.875" style="20" customWidth="1"/>
    <col min="14094" max="14336" width="9" style="20"/>
    <col min="14337" max="14337" width="3.875" style="20" customWidth="1"/>
    <col min="14338" max="14338" width="48.75" style="20" customWidth="1"/>
    <col min="14339" max="14339" width="12.25" style="20" customWidth="1"/>
    <col min="14340" max="14340" width="14" style="20" customWidth="1"/>
    <col min="14341" max="14342" width="13.5" style="20" customWidth="1"/>
    <col min="14343" max="14343" width="11" style="20" bestFit="1" customWidth="1"/>
    <col min="14344" max="14344" width="10.75" style="20" customWidth="1"/>
    <col min="14345" max="14345" width="10.875" style="20" bestFit="1" customWidth="1"/>
    <col min="14346" max="14346" width="12.125" style="20" customWidth="1"/>
    <col min="14347" max="14347" width="40.5" style="20" customWidth="1"/>
    <col min="14348" max="14348" width="43.625" style="20" customWidth="1"/>
    <col min="14349" max="14349" width="8.875" style="20" customWidth="1"/>
    <col min="14350" max="14592" width="9" style="20"/>
    <col min="14593" max="14593" width="3.875" style="20" customWidth="1"/>
    <col min="14594" max="14594" width="48.75" style="20" customWidth="1"/>
    <col min="14595" max="14595" width="12.25" style="20" customWidth="1"/>
    <col min="14596" max="14596" width="14" style="20" customWidth="1"/>
    <col min="14597" max="14598" width="13.5" style="20" customWidth="1"/>
    <col min="14599" max="14599" width="11" style="20" bestFit="1" customWidth="1"/>
    <col min="14600" max="14600" width="10.75" style="20" customWidth="1"/>
    <col min="14601" max="14601" width="10.875" style="20" bestFit="1" customWidth="1"/>
    <col min="14602" max="14602" width="12.125" style="20" customWidth="1"/>
    <col min="14603" max="14603" width="40.5" style="20" customWidth="1"/>
    <col min="14604" max="14604" width="43.625" style="20" customWidth="1"/>
    <col min="14605" max="14605" width="8.875" style="20" customWidth="1"/>
    <col min="14606" max="14848" width="9" style="20"/>
    <col min="14849" max="14849" width="3.875" style="20" customWidth="1"/>
    <col min="14850" max="14850" width="48.75" style="20" customWidth="1"/>
    <col min="14851" max="14851" width="12.25" style="20" customWidth="1"/>
    <col min="14852" max="14852" width="14" style="20" customWidth="1"/>
    <col min="14853" max="14854" width="13.5" style="20" customWidth="1"/>
    <col min="14855" max="14855" width="11" style="20" bestFit="1" customWidth="1"/>
    <col min="14856" max="14856" width="10.75" style="20" customWidth="1"/>
    <col min="14857" max="14857" width="10.875" style="20" bestFit="1" customWidth="1"/>
    <col min="14858" max="14858" width="12.125" style="20" customWidth="1"/>
    <col min="14859" max="14859" width="40.5" style="20" customWidth="1"/>
    <col min="14860" max="14860" width="43.625" style="20" customWidth="1"/>
    <col min="14861" max="14861" width="8.875" style="20" customWidth="1"/>
    <col min="14862" max="15104" width="9" style="20"/>
    <col min="15105" max="15105" width="3.875" style="20" customWidth="1"/>
    <col min="15106" max="15106" width="48.75" style="20" customWidth="1"/>
    <col min="15107" max="15107" width="12.25" style="20" customWidth="1"/>
    <col min="15108" max="15108" width="14" style="20" customWidth="1"/>
    <col min="15109" max="15110" width="13.5" style="20" customWidth="1"/>
    <col min="15111" max="15111" width="11" style="20" bestFit="1" customWidth="1"/>
    <col min="15112" max="15112" width="10.75" style="20" customWidth="1"/>
    <col min="15113" max="15113" width="10.875" style="20" bestFit="1" customWidth="1"/>
    <col min="15114" max="15114" width="12.125" style="20" customWidth="1"/>
    <col min="15115" max="15115" width="40.5" style="20" customWidth="1"/>
    <col min="15116" max="15116" width="43.625" style="20" customWidth="1"/>
    <col min="15117" max="15117" width="8.875" style="20" customWidth="1"/>
    <col min="15118" max="15360" width="9" style="20"/>
    <col min="15361" max="15361" width="3.875" style="20" customWidth="1"/>
    <col min="15362" max="15362" width="48.75" style="20" customWidth="1"/>
    <col min="15363" max="15363" width="12.25" style="20" customWidth="1"/>
    <col min="15364" max="15364" width="14" style="20" customWidth="1"/>
    <col min="15365" max="15366" width="13.5" style="20" customWidth="1"/>
    <col min="15367" max="15367" width="11" style="20" bestFit="1" customWidth="1"/>
    <col min="15368" max="15368" width="10.75" style="20" customWidth="1"/>
    <col min="15369" max="15369" width="10.875" style="20" bestFit="1" customWidth="1"/>
    <col min="15370" max="15370" width="12.125" style="20" customWidth="1"/>
    <col min="15371" max="15371" width="40.5" style="20" customWidth="1"/>
    <col min="15372" max="15372" width="43.625" style="20" customWidth="1"/>
    <col min="15373" max="15373" width="8.875" style="20" customWidth="1"/>
    <col min="15374" max="15616" width="9" style="20"/>
    <col min="15617" max="15617" width="3.875" style="20" customWidth="1"/>
    <col min="15618" max="15618" width="48.75" style="20" customWidth="1"/>
    <col min="15619" max="15619" width="12.25" style="20" customWidth="1"/>
    <col min="15620" max="15620" width="14" style="20" customWidth="1"/>
    <col min="15621" max="15622" width="13.5" style="20" customWidth="1"/>
    <col min="15623" max="15623" width="11" style="20" bestFit="1" customWidth="1"/>
    <col min="15624" max="15624" width="10.75" style="20" customWidth="1"/>
    <col min="15625" max="15625" width="10.875" style="20" bestFit="1" customWidth="1"/>
    <col min="15626" max="15626" width="12.125" style="20" customWidth="1"/>
    <col min="15627" max="15627" width="40.5" style="20" customWidth="1"/>
    <col min="15628" max="15628" width="43.625" style="20" customWidth="1"/>
    <col min="15629" max="15629" width="8.875" style="20" customWidth="1"/>
    <col min="15630" max="15872" width="9" style="20"/>
    <col min="15873" max="15873" width="3.875" style="20" customWidth="1"/>
    <col min="15874" max="15874" width="48.75" style="20" customWidth="1"/>
    <col min="15875" max="15875" width="12.25" style="20" customWidth="1"/>
    <col min="15876" max="15876" width="14" style="20" customWidth="1"/>
    <col min="15877" max="15878" width="13.5" style="20" customWidth="1"/>
    <col min="15879" max="15879" width="11" style="20" bestFit="1" customWidth="1"/>
    <col min="15880" max="15880" width="10.75" style="20" customWidth="1"/>
    <col min="15881" max="15881" width="10.875" style="20" bestFit="1" customWidth="1"/>
    <col min="15882" max="15882" width="12.125" style="20" customWidth="1"/>
    <col min="15883" max="15883" width="40.5" style="20" customWidth="1"/>
    <col min="15884" max="15884" width="43.625" style="20" customWidth="1"/>
    <col min="15885" max="15885" width="8.875" style="20" customWidth="1"/>
    <col min="15886" max="16128" width="9" style="20"/>
    <col min="16129" max="16129" width="3.875" style="20" customWidth="1"/>
    <col min="16130" max="16130" width="48.75" style="20" customWidth="1"/>
    <col min="16131" max="16131" width="12.25" style="20" customWidth="1"/>
    <col min="16132" max="16132" width="14" style="20" customWidth="1"/>
    <col min="16133" max="16134" width="13.5" style="20" customWidth="1"/>
    <col min="16135" max="16135" width="11" style="20" bestFit="1" customWidth="1"/>
    <col min="16136" max="16136" width="10.75" style="20" customWidth="1"/>
    <col min="16137" max="16137" width="10.875" style="20" bestFit="1" customWidth="1"/>
    <col min="16138" max="16138" width="12.125" style="20" customWidth="1"/>
    <col min="16139" max="16139" width="40.5" style="20" customWidth="1"/>
    <col min="16140" max="16140" width="43.625" style="20" customWidth="1"/>
    <col min="16141" max="16141" width="8.875" style="20" customWidth="1"/>
    <col min="16142" max="16384" width="9" style="20"/>
  </cols>
  <sheetData>
    <row r="1" spans="1:14" s="6" customFormat="1" ht="54.75" customHeight="1">
      <c r="A1" s="82" t="s">
        <v>209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5"/>
      <c r="M1" s="4"/>
    </row>
    <row r="2" spans="1:14" s="6" customFormat="1" ht="25.5">
      <c r="A2" s="68"/>
      <c r="B2" s="68"/>
      <c r="C2" s="4"/>
      <c r="D2" s="4"/>
      <c r="E2" s="4"/>
      <c r="F2" s="4"/>
      <c r="G2" s="4"/>
      <c r="H2" s="4"/>
      <c r="I2" s="4"/>
      <c r="J2" s="50"/>
      <c r="K2" s="51" t="s">
        <v>249</v>
      </c>
      <c r="L2" s="51"/>
      <c r="M2" s="5"/>
      <c r="N2" s="4"/>
    </row>
    <row r="3" spans="1:14" s="9" customFormat="1" ht="16.5" customHeight="1">
      <c r="A3" s="77" t="s">
        <v>0</v>
      </c>
      <c r="B3" s="73" t="s">
        <v>1</v>
      </c>
      <c r="C3" s="73" t="s">
        <v>2</v>
      </c>
      <c r="D3" s="77" t="s">
        <v>3</v>
      </c>
      <c r="E3" s="78"/>
      <c r="F3" s="78"/>
      <c r="G3" s="77" t="s">
        <v>4</v>
      </c>
      <c r="H3" s="73" t="s">
        <v>5</v>
      </c>
      <c r="I3" s="77" t="s">
        <v>60</v>
      </c>
      <c r="J3" s="67" t="s">
        <v>6</v>
      </c>
      <c r="K3" s="73" t="s">
        <v>143</v>
      </c>
      <c r="L3" s="79"/>
      <c r="M3" s="7"/>
      <c r="N3" s="8"/>
    </row>
    <row r="4" spans="1:14" s="9" customFormat="1" ht="33">
      <c r="A4" s="77"/>
      <c r="B4" s="73"/>
      <c r="C4" s="73"/>
      <c r="D4" s="67" t="s">
        <v>91</v>
      </c>
      <c r="E4" s="67" t="s">
        <v>92</v>
      </c>
      <c r="F4" s="67" t="s">
        <v>8</v>
      </c>
      <c r="G4" s="77"/>
      <c r="H4" s="73"/>
      <c r="I4" s="77"/>
      <c r="J4" s="67" t="s">
        <v>9</v>
      </c>
      <c r="K4" s="73"/>
      <c r="L4" s="79"/>
      <c r="M4" s="7"/>
      <c r="N4" s="10"/>
    </row>
    <row r="5" spans="1:14" s="15" customFormat="1" ht="26.25" customHeight="1">
      <c r="A5" s="80" t="s">
        <v>10</v>
      </c>
      <c r="B5" s="81"/>
      <c r="C5" s="11">
        <f>SUM(C6:C36)</f>
        <v>4943472</v>
      </c>
      <c r="D5" s="11">
        <f>SUM(D6:D36)</f>
        <v>479569</v>
      </c>
      <c r="E5" s="11">
        <f>SUM(E6:E36)</f>
        <v>1164403</v>
      </c>
      <c r="F5" s="11">
        <f>SUM(F6:F36)</f>
        <v>1643972</v>
      </c>
      <c r="G5" s="12"/>
      <c r="H5" s="11">
        <f>SUM(H6:H36)</f>
        <v>3299500</v>
      </c>
      <c r="I5" s="13">
        <f t="shared" ref="I5:I36" si="0">H5/C5</f>
        <v>0.66744587609679995</v>
      </c>
      <c r="J5" s="67"/>
      <c r="K5" s="64"/>
      <c r="L5" s="7"/>
      <c r="M5" s="14"/>
    </row>
    <row r="6" spans="1:14" s="15" customFormat="1" ht="32.450000000000003" customHeight="1">
      <c r="A6" s="67">
        <v>1</v>
      </c>
      <c r="B6" s="25" t="s">
        <v>29</v>
      </c>
      <c r="C6" s="11">
        <v>10971</v>
      </c>
      <c r="D6" s="11">
        <v>2000</v>
      </c>
      <c r="E6" s="16">
        <v>0</v>
      </c>
      <c r="F6" s="16">
        <f t="shared" ref="F6:F36" si="1">SUM(D6:E6)</f>
        <v>2000</v>
      </c>
      <c r="G6" s="38">
        <f t="shared" ref="G6:G28" si="2">F6/C6</f>
        <v>0.18229878771306171</v>
      </c>
      <c r="H6" s="17">
        <f t="shared" ref="H6:H36" si="3">C6-F6</f>
        <v>8971</v>
      </c>
      <c r="I6" s="13">
        <f t="shared" si="0"/>
        <v>0.81770121228693826</v>
      </c>
      <c r="J6" s="39" t="s">
        <v>103</v>
      </c>
      <c r="K6" s="64"/>
      <c r="L6" s="7"/>
      <c r="M6" s="14"/>
    </row>
    <row r="7" spans="1:14" ht="33">
      <c r="A7" s="67">
        <v>2</v>
      </c>
      <c r="B7" s="25" t="s">
        <v>70</v>
      </c>
      <c r="C7" s="11">
        <v>140000</v>
      </c>
      <c r="D7" s="11">
        <v>8022</v>
      </c>
      <c r="E7" s="16">
        <v>98737</v>
      </c>
      <c r="F7" s="16">
        <f t="shared" si="1"/>
        <v>106759</v>
      </c>
      <c r="G7" s="38">
        <f t="shared" si="2"/>
        <v>0.76256428571428569</v>
      </c>
      <c r="H7" s="17">
        <f t="shared" si="3"/>
        <v>33241</v>
      </c>
      <c r="I7" s="13">
        <f>H7/C7</f>
        <v>0.23743571428571428</v>
      </c>
      <c r="J7" s="67" t="s">
        <v>250</v>
      </c>
      <c r="K7" s="64"/>
    </row>
    <row r="8" spans="1:14" ht="49.5">
      <c r="A8" s="67">
        <v>3</v>
      </c>
      <c r="B8" s="25" t="s">
        <v>153</v>
      </c>
      <c r="C8" s="11">
        <v>50000</v>
      </c>
      <c r="D8" s="11">
        <v>6580</v>
      </c>
      <c r="E8" s="16">
        <v>0</v>
      </c>
      <c r="F8" s="16">
        <f t="shared" si="1"/>
        <v>6580</v>
      </c>
      <c r="G8" s="38">
        <f t="shared" si="2"/>
        <v>0.13159999999999999</v>
      </c>
      <c r="H8" s="17">
        <f t="shared" si="3"/>
        <v>43420</v>
      </c>
      <c r="I8" s="13">
        <f t="shared" ref="I8:I11" si="4">H8/C8</f>
        <v>0.86839999999999995</v>
      </c>
      <c r="J8" s="67" t="s">
        <v>77</v>
      </c>
      <c r="K8" s="64" t="s">
        <v>191</v>
      </c>
    </row>
    <row r="9" spans="1:14" ht="33">
      <c r="A9" s="67">
        <v>4</v>
      </c>
      <c r="B9" s="25" t="s">
        <v>154</v>
      </c>
      <c r="C9" s="11">
        <v>14020</v>
      </c>
      <c r="D9" s="11"/>
      <c r="E9" s="16">
        <v>2160</v>
      </c>
      <c r="F9" s="16">
        <f t="shared" si="1"/>
        <v>2160</v>
      </c>
      <c r="G9" s="38">
        <f t="shared" si="2"/>
        <v>0.15406562054208273</v>
      </c>
      <c r="H9" s="17">
        <f t="shared" si="3"/>
        <v>11860</v>
      </c>
      <c r="I9" s="13">
        <f t="shared" si="4"/>
        <v>0.84593437945791727</v>
      </c>
      <c r="J9" s="67" t="s">
        <v>155</v>
      </c>
      <c r="K9" s="64" t="s">
        <v>240</v>
      </c>
    </row>
    <row r="10" spans="1:14" ht="33">
      <c r="A10" s="67">
        <v>5</v>
      </c>
      <c r="B10" s="25" t="s">
        <v>157</v>
      </c>
      <c r="C10" s="11">
        <v>14020</v>
      </c>
      <c r="D10" s="11">
        <v>0</v>
      </c>
      <c r="E10" s="16">
        <v>0</v>
      </c>
      <c r="F10" s="16">
        <f t="shared" si="1"/>
        <v>0</v>
      </c>
      <c r="G10" s="38">
        <f t="shared" si="2"/>
        <v>0</v>
      </c>
      <c r="H10" s="17">
        <f t="shared" si="3"/>
        <v>14020</v>
      </c>
      <c r="I10" s="13">
        <f t="shared" si="4"/>
        <v>1</v>
      </c>
      <c r="J10" s="67" t="s">
        <v>156</v>
      </c>
      <c r="K10" s="64"/>
    </row>
    <row r="11" spans="1:14" s="15" customFormat="1" ht="32.450000000000003" customHeight="1">
      <c r="A11" s="67">
        <v>6</v>
      </c>
      <c r="B11" s="25" t="s">
        <v>248</v>
      </c>
      <c r="C11" s="11">
        <v>15000</v>
      </c>
      <c r="D11" s="11">
        <v>0</v>
      </c>
      <c r="E11" s="16">
        <v>0</v>
      </c>
      <c r="F11" s="16">
        <f t="shared" si="1"/>
        <v>0</v>
      </c>
      <c r="G11" s="38">
        <f t="shared" si="2"/>
        <v>0</v>
      </c>
      <c r="H11" s="17">
        <f t="shared" si="3"/>
        <v>15000</v>
      </c>
      <c r="I11" s="13">
        <f t="shared" si="4"/>
        <v>1</v>
      </c>
      <c r="J11" s="67" t="s">
        <v>119</v>
      </c>
      <c r="K11" s="65" t="s">
        <v>84</v>
      </c>
      <c r="L11" s="7"/>
      <c r="M11" s="14"/>
    </row>
    <row r="12" spans="1:14" ht="33">
      <c r="A12" s="72">
        <v>7</v>
      </c>
      <c r="B12" s="25" t="s">
        <v>242</v>
      </c>
      <c r="C12" s="11">
        <v>81900</v>
      </c>
      <c r="D12" s="11">
        <v>17745</v>
      </c>
      <c r="E12" s="16">
        <v>0</v>
      </c>
      <c r="F12" s="16">
        <f t="shared" si="1"/>
        <v>17745</v>
      </c>
      <c r="G12" s="38">
        <f t="shared" ref="G12" si="5">F12/C12</f>
        <v>0.21666666666666667</v>
      </c>
      <c r="H12" s="17">
        <f t="shared" si="3"/>
        <v>64155</v>
      </c>
      <c r="I12" s="13">
        <f t="shared" si="0"/>
        <v>0.78333333333333333</v>
      </c>
      <c r="J12" s="72" t="s">
        <v>239</v>
      </c>
      <c r="K12" s="64" t="s">
        <v>241</v>
      </c>
    </row>
    <row r="13" spans="1:14" ht="50.25" customHeight="1">
      <c r="A13" s="67">
        <v>8</v>
      </c>
      <c r="B13" s="25" t="s">
        <v>17</v>
      </c>
      <c r="C13" s="11">
        <v>893500</v>
      </c>
      <c r="D13" s="11">
        <v>221868</v>
      </c>
      <c r="E13" s="16">
        <v>424764</v>
      </c>
      <c r="F13" s="16">
        <f t="shared" si="1"/>
        <v>646632</v>
      </c>
      <c r="G13" s="38">
        <f t="shared" si="2"/>
        <v>0.7237067711247902</v>
      </c>
      <c r="H13" s="17">
        <f t="shared" si="3"/>
        <v>246868</v>
      </c>
      <c r="I13" s="13">
        <f t="shared" si="0"/>
        <v>0.27629322887520985</v>
      </c>
      <c r="J13" s="67" t="s">
        <v>45</v>
      </c>
      <c r="K13" s="64"/>
    </row>
    <row r="14" spans="1:14" ht="48.75" customHeight="1">
      <c r="A14" s="67">
        <v>9</v>
      </c>
      <c r="B14" s="25" t="s">
        <v>168</v>
      </c>
      <c r="C14" s="11">
        <v>296605</v>
      </c>
      <c r="D14" s="11">
        <v>7840</v>
      </c>
      <c r="E14" s="16">
        <v>0</v>
      </c>
      <c r="F14" s="16">
        <f t="shared" si="1"/>
        <v>7840</v>
      </c>
      <c r="G14" s="38">
        <f t="shared" si="2"/>
        <v>2.6432460680028996E-2</v>
      </c>
      <c r="H14" s="17">
        <f t="shared" si="3"/>
        <v>288765</v>
      </c>
      <c r="I14" s="13">
        <f t="shared" si="0"/>
        <v>0.97356753931997098</v>
      </c>
      <c r="J14" s="67" t="s">
        <v>246</v>
      </c>
      <c r="K14" s="64" t="s">
        <v>169</v>
      </c>
    </row>
    <row r="15" spans="1:14" s="15" customFormat="1" ht="32.450000000000003" customHeight="1">
      <c r="A15" s="67">
        <v>10</v>
      </c>
      <c r="B15" s="25" t="s">
        <v>116</v>
      </c>
      <c r="C15" s="11">
        <v>95000</v>
      </c>
      <c r="D15" s="11">
        <v>49130</v>
      </c>
      <c r="E15" s="16">
        <v>6000</v>
      </c>
      <c r="F15" s="16">
        <f t="shared" si="1"/>
        <v>55130</v>
      </c>
      <c r="G15" s="38">
        <f>F15/C15</f>
        <v>0.58031578947368423</v>
      </c>
      <c r="H15" s="17">
        <f t="shared" si="3"/>
        <v>39870</v>
      </c>
      <c r="I15" s="13">
        <f t="shared" si="0"/>
        <v>0.41968421052631577</v>
      </c>
      <c r="J15" s="67" t="s">
        <v>118</v>
      </c>
      <c r="K15" s="64"/>
      <c r="L15" s="7"/>
      <c r="M15" s="14"/>
    </row>
    <row r="16" spans="1:14" s="15" customFormat="1" ht="33">
      <c r="A16" s="72">
        <v>11</v>
      </c>
      <c r="B16" s="25" t="s">
        <v>243</v>
      </c>
      <c r="C16" s="11">
        <v>12660</v>
      </c>
      <c r="D16" s="11"/>
      <c r="E16" s="16"/>
      <c r="F16" s="16">
        <f t="shared" si="1"/>
        <v>0</v>
      </c>
      <c r="G16" s="38">
        <f>F16/C16</f>
        <v>0</v>
      </c>
      <c r="H16" s="17">
        <f t="shared" si="3"/>
        <v>12660</v>
      </c>
      <c r="I16" s="13">
        <f t="shared" ref="I16" si="6">H16/C16</f>
        <v>1</v>
      </c>
      <c r="J16" s="72" t="s">
        <v>245</v>
      </c>
      <c r="K16" s="64" t="s">
        <v>244</v>
      </c>
      <c r="L16" s="7"/>
      <c r="M16" s="14"/>
    </row>
    <row r="17" spans="1:13" s="15" customFormat="1" ht="49.5">
      <c r="A17" s="67">
        <v>12</v>
      </c>
      <c r="B17" s="25" t="s">
        <v>194</v>
      </c>
      <c r="C17" s="11">
        <v>13500</v>
      </c>
      <c r="D17" s="11"/>
      <c r="E17" s="16">
        <v>4631</v>
      </c>
      <c r="F17" s="16">
        <f t="shared" si="1"/>
        <v>4631</v>
      </c>
      <c r="G17" s="38">
        <f>F17/C17</f>
        <v>0.34303703703703703</v>
      </c>
      <c r="H17" s="17">
        <f t="shared" si="3"/>
        <v>8869</v>
      </c>
      <c r="I17" s="13">
        <f t="shared" si="0"/>
        <v>0.65696296296296297</v>
      </c>
      <c r="J17" s="67" t="s">
        <v>30</v>
      </c>
      <c r="K17" s="64"/>
      <c r="L17" s="7"/>
      <c r="M17" s="14"/>
    </row>
    <row r="18" spans="1:13" s="15" customFormat="1" ht="49.5">
      <c r="A18" s="67">
        <v>13</v>
      </c>
      <c r="B18" s="25" t="s">
        <v>176</v>
      </c>
      <c r="C18" s="11">
        <v>14400</v>
      </c>
      <c r="D18" s="11">
        <v>0</v>
      </c>
      <c r="E18" s="16">
        <v>0</v>
      </c>
      <c r="F18" s="16">
        <f t="shared" si="1"/>
        <v>0</v>
      </c>
      <c r="G18" s="38">
        <f>F18/C18</f>
        <v>0</v>
      </c>
      <c r="H18" s="17">
        <f t="shared" si="3"/>
        <v>14400</v>
      </c>
      <c r="I18" s="13">
        <f t="shared" si="0"/>
        <v>1</v>
      </c>
      <c r="J18" s="67" t="s">
        <v>30</v>
      </c>
      <c r="K18" s="64" t="s">
        <v>177</v>
      </c>
      <c r="L18" s="7"/>
      <c r="M18" s="14"/>
    </row>
    <row r="19" spans="1:13" ht="32.450000000000003" customHeight="1">
      <c r="A19" s="67">
        <v>14</v>
      </c>
      <c r="B19" s="25" t="s">
        <v>108</v>
      </c>
      <c r="C19" s="11">
        <v>300000</v>
      </c>
      <c r="D19" s="11">
        <v>0</v>
      </c>
      <c r="E19" s="16">
        <v>289600</v>
      </c>
      <c r="F19" s="16">
        <f t="shared" si="1"/>
        <v>289600</v>
      </c>
      <c r="G19" s="38">
        <f t="shared" ref="G19:G26" si="7">F19/C19</f>
        <v>0.96533333333333338</v>
      </c>
      <c r="H19" s="17">
        <f t="shared" si="3"/>
        <v>10400</v>
      </c>
      <c r="I19" s="13">
        <f t="shared" si="0"/>
        <v>3.4666666666666665E-2</v>
      </c>
      <c r="J19" s="67" t="s">
        <v>170</v>
      </c>
      <c r="K19" s="64" t="s">
        <v>89</v>
      </c>
    </row>
    <row r="20" spans="1:13" ht="32.450000000000003" customHeight="1">
      <c r="A20" s="67">
        <v>15</v>
      </c>
      <c r="B20" s="25" t="s">
        <v>134</v>
      </c>
      <c r="C20" s="11">
        <v>350000</v>
      </c>
      <c r="D20" s="11">
        <v>14788</v>
      </c>
      <c r="E20" s="16">
        <v>311427</v>
      </c>
      <c r="F20" s="16">
        <f t="shared" si="1"/>
        <v>326215</v>
      </c>
      <c r="G20" s="38">
        <f t="shared" si="7"/>
        <v>0.93204285714285717</v>
      </c>
      <c r="H20" s="17">
        <f t="shared" si="3"/>
        <v>23785</v>
      </c>
      <c r="I20" s="13">
        <f t="shared" si="0"/>
        <v>6.7957142857142855E-2</v>
      </c>
      <c r="J20" s="67" t="s">
        <v>30</v>
      </c>
      <c r="K20" s="64" t="s">
        <v>52</v>
      </c>
    </row>
    <row r="21" spans="1:13" ht="32.450000000000003" customHeight="1">
      <c r="A21" s="67">
        <v>16</v>
      </c>
      <c r="B21" s="25" t="s">
        <v>32</v>
      </c>
      <c r="C21" s="11">
        <v>150000</v>
      </c>
      <c r="D21" s="11">
        <v>0</v>
      </c>
      <c r="E21" s="16">
        <v>0</v>
      </c>
      <c r="F21" s="16">
        <f t="shared" si="1"/>
        <v>0</v>
      </c>
      <c r="G21" s="38">
        <f t="shared" si="7"/>
        <v>0</v>
      </c>
      <c r="H21" s="17">
        <f t="shared" si="3"/>
        <v>150000</v>
      </c>
      <c r="I21" s="13">
        <f t="shared" si="0"/>
        <v>1</v>
      </c>
      <c r="J21" s="67" t="s">
        <v>30</v>
      </c>
      <c r="K21" s="64" t="s">
        <v>52</v>
      </c>
    </row>
    <row r="22" spans="1:13" ht="32.450000000000003" customHeight="1">
      <c r="A22" s="67">
        <v>17</v>
      </c>
      <c r="B22" s="25" t="s">
        <v>189</v>
      </c>
      <c r="C22" s="11">
        <v>12000</v>
      </c>
      <c r="D22" s="11"/>
      <c r="E22" s="16">
        <v>0</v>
      </c>
      <c r="F22" s="16">
        <f t="shared" si="1"/>
        <v>0</v>
      </c>
      <c r="G22" s="38">
        <f t="shared" si="7"/>
        <v>0</v>
      </c>
      <c r="H22" s="17">
        <f t="shared" si="3"/>
        <v>12000</v>
      </c>
      <c r="I22" s="13">
        <f t="shared" si="0"/>
        <v>1</v>
      </c>
      <c r="J22" s="67" t="s">
        <v>188</v>
      </c>
      <c r="K22" s="64" t="s">
        <v>190</v>
      </c>
    </row>
    <row r="23" spans="1:13" s="15" customFormat="1" ht="33">
      <c r="A23" s="67">
        <v>18</v>
      </c>
      <c r="B23" s="25" t="s">
        <v>75</v>
      </c>
      <c r="C23" s="11">
        <v>10000</v>
      </c>
      <c r="D23" s="11">
        <v>0</v>
      </c>
      <c r="E23" s="16">
        <v>0</v>
      </c>
      <c r="F23" s="16">
        <f t="shared" si="1"/>
        <v>0</v>
      </c>
      <c r="G23" s="38">
        <f t="shared" si="7"/>
        <v>0</v>
      </c>
      <c r="H23" s="17">
        <f t="shared" si="3"/>
        <v>10000</v>
      </c>
      <c r="I23" s="13">
        <f t="shared" si="0"/>
        <v>1</v>
      </c>
      <c r="J23" s="67" t="s">
        <v>66</v>
      </c>
      <c r="K23" s="64" t="s">
        <v>67</v>
      </c>
      <c r="L23" s="7"/>
      <c r="M23" s="14"/>
    </row>
    <row r="24" spans="1:13" s="15" customFormat="1" ht="33">
      <c r="A24" s="67">
        <v>19</v>
      </c>
      <c r="B24" s="25" t="s">
        <v>76</v>
      </c>
      <c r="C24" s="11">
        <v>30000</v>
      </c>
      <c r="D24" s="11">
        <v>0</v>
      </c>
      <c r="E24" s="16">
        <v>0</v>
      </c>
      <c r="F24" s="16">
        <f t="shared" si="1"/>
        <v>0</v>
      </c>
      <c r="G24" s="38">
        <f t="shared" si="7"/>
        <v>0</v>
      </c>
      <c r="H24" s="17">
        <f t="shared" si="3"/>
        <v>30000</v>
      </c>
      <c r="I24" s="13">
        <f t="shared" si="0"/>
        <v>1</v>
      </c>
      <c r="J24" s="67" t="s">
        <v>66</v>
      </c>
      <c r="K24" s="64" t="s">
        <v>67</v>
      </c>
      <c r="L24" s="7"/>
      <c r="M24" s="14"/>
    </row>
    <row r="25" spans="1:13" s="15" customFormat="1" ht="49.5">
      <c r="A25" s="67">
        <v>20</v>
      </c>
      <c r="B25" s="25" t="s">
        <v>247</v>
      </c>
      <c r="C25" s="11">
        <v>19550</v>
      </c>
      <c r="D25" s="11">
        <v>0</v>
      </c>
      <c r="E25" s="16">
        <v>0</v>
      </c>
      <c r="F25" s="16">
        <f t="shared" si="1"/>
        <v>0</v>
      </c>
      <c r="G25" s="38">
        <f t="shared" si="7"/>
        <v>0</v>
      </c>
      <c r="H25" s="17">
        <f t="shared" si="3"/>
        <v>19550</v>
      </c>
      <c r="I25" s="13">
        <f t="shared" si="0"/>
        <v>1</v>
      </c>
      <c r="J25" s="67" t="s">
        <v>166</v>
      </c>
      <c r="K25" s="64" t="s">
        <v>67</v>
      </c>
      <c r="L25" s="7"/>
      <c r="M25" s="14"/>
    </row>
    <row r="26" spans="1:13" s="15" customFormat="1" ht="49.5">
      <c r="A26" s="67">
        <v>21</v>
      </c>
      <c r="B26" s="25" t="s">
        <v>205</v>
      </c>
      <c r="C26" s="11">
        <v>20350</v>
      </c>
      <c r="D26" s="11"/>
      <c r="E26" s="16">
        <v>0</v>
      </c>
      <c r="F26" s="16">
        <f t="shared" si="1"/>
        <v>0</v>
      </c>
      <c r="G26" s="38">
        <f t="shared" si="7"/>
        <v>0</v>
      </c>
      <c r="H26" s="17">
        <f t="shared" si="3"/>
        <v>20350</v>
      </c>
      <c r="I26" s="13">
        <f t="shared" si="0"/>
        <v>1</v>
      </c>
      <c r="J26" s="67" t="s">
        <v>166</v>
      </c>
      <c r="K26" s="64" t="s">
        <v>190</v>
      </c>
      <c r="L26" s="7"/>
      <c r="M26" s="14"/>
    </row>
    <row r="27" spans="1:13" s="15" customFormat="1" ht="32.450000000000003" customHeight="1">
      <c r="A27" s="67">
        <v>22</v>
      </c>
      <c r="B27" s="25" t="s">
        <v>24</v>
      </c>
      <c r="C27" s="11">
        <v>75250</v>
      </c>
      <c r="D27" s="11">
        <v>0</v>
      </c>
      <c r="E27" s="16">
        <v>0</v>
      </c>
      <c r="F27" s="16">
        <f t="shared" si="1"/>
        <v>0</v>
      </c>
      <c r="G27" s="38">
        <f>F27/C27</f>
        <v>0</v>
      </c>
      <c r="H27" s="17">
        <f t="shared" si="3"/>
        <v>75250</v>
      </c>
      <c r="I27" s="13">
        <f>H27/C27</f>
        <v>1</v>
      </c>
      <c r="J27" s="69" t="s">
        <v>233</v>
      </c>
      <c r="K27" s="64" t="s">
        <v>56</v>
      </c>
      <c r="L27" s="7"/>
      <c r="M27" s="14"/>
    </row>
    <row r="28" spans="1:13" ht="32.450000000000003" customHeight="1">
      <c r="A28" s="67">
        <v>23</v>
      </c>
      <c r="B28" s="25" t="s">
        <v>208</v>
      </c>
      <c r="C28" s="11">
        <v>75250</v>
      </c>
      <c r="D28" s="11">
        <v>0</v>
      </c>
      <c r="E28" s="16">
        <v>0</v>
      </c>
      <c r="F28" s="16">
        <f t="shared" si="1"/>
        <v>0</v>
      </c>
      <c r="G28" s="38">
        <f t="shared" si="2"/>
        <v>0</v>
      </c>
      <c r="H28" s="17">
        <f t="shared" si="3"/>
        <v>75250</v>
      </c>
      <c r="I28" s="13">
        <f t="shared" si="0"/>
        <v>1</v>
      </c>
      <c r="J28" s="69" t="s">
        <v>234</v>
      </c>
      <c r="K28" s="64" t="s">
        <v>44</v>
      </c>
    </row>
    <row r="29" spans="1:13" ht="32.450000000000003" customHeight="1">
      <c r="A29" s="67">
        <v>24</v>
      </c>
      <c r="B29" s="25" t="s">
        <v>184</v>
      </c>
      <c r="C29" s="11">
        <v>334000</v>
      </c>
      <c r="D29" s="11">
        <v>1518</v>
      </c>
      <c r="E29" s="16">
        <v>14700</v>
      </c>
      <c r="F29" s="16">
        <f t="shared" si="1"/>
        <v>16218</v>
      </c>
      <c r="G29" s="38">
        <f>F29/C29</f>
        <v>4.8556886227544907E-2</v>
      </c>
      <c r="H29" s="17">
        <f t="shared" si="3"/>
        <v>317782</v>
      </c>
      <c r="I29" s="13">
        <f>H29/C29</f>
        <v>0.95144311377245505</v>
      </c>
      <c r="J29" s="67" t="s">
        <v>63</v>
      </c>
      <c r="K29" s="64" t="s">
        <v>65</v>
      </c>
    </row>
    <row r="30" spans="1:13" ht="32.450000000000003" customHeight="1">
      <c r="A30" s="71">
        <v>25</v>
      </c>
      <c r="B30" s="25" t="s">
        <v>236</v>
      </c>
      <c r="C30" s="11">
        <v>160000</v>
      </c>
      <c r="D30" s="11">
        <v>0</v>
      </c>
      <c r="E30" s="16">
        <v>0</v>
      </c>
      <c r="F30" s="16">
        <f t="shared" si="1"/>
        <v>0</v>
      </c>
      <c r="G30" s="38">
        <f>F30/C30</f>
        <v>0</v>
      </c>
      <c r="H30" s="17">
        <f t="shared" si="3"/>
        <v>160000</v>
      </c>
      <c r="I30" s="13">
        <f>H30/C30</f>
        <v>1</v>
      </c>
      <c r="J30" s="71" t="s">
        <v>237</v>
      </c>
      <c r="K30" s="64" t="s">
        <v>238</v>
      </c>
    </row>
    <row r="31" spans="1:13" s="15" customFormat="1" ht="32.450000000000003" customHeight="1">
      <c r="A31" s="67">
        <v>26</v>
      </c>
      <c r="B31" s="25" t="s">
        <v>28</v>
      </c>
      <c r="C31" s="11">
        <v>50000</v>
      </c>
      <c r="D31" s="11">
        <v>2778</v>
      </c>
      <c r="E31" s="16">
        <v>12384</v>
      </c>
      <c r="F31" s="16">
        <f t="shared" si="1"/>
        <v>15162</v>
      </c>
      <c r="G31" s="38">
        <f>F31/C31</f>
        <v>0.30324000000000001</v>
      </c>
      <c r="H31" s="17">
        <f t="shared" si="3"/>
        <v>34838</v>
      </c>
      <c r="I31" s="13">
        <f>H31/C31</f>
        <v>0.69676000000000005</v>
      </c>
      <c r="J31" s="67" t="s">
        <v>63</v>
      </c>
      <c r="K31" s="64" t="s">
        <v>56</v>
      </c>
      <c r="L31" s="7"/>
      <c r="M31" s="14"/>
    </row>
    <row r="32" spans="1:13" s="15" customFormat="1" ht="32.450000000000003" customHeight="1">
      <c r="A32" s="67">
        <v>27</v>
      </c>
      <c r="B32" s="25" t="s">
        <v>202</v>
      </c>
      <c r="C32" s="11">
        <v>160000</v>
      </c>
      <c r="D32" s="11">
        <v>146400</v>
      </c>
      <c r="E32" s="16"/>
      <c r="F32" s="16">
        <f t="shared" si="1"/>
        <v>146400</v>
      </c>
      <c r="G32" s="38">
        <f>F32/C32</f>
        <v>0.91500000000000004</v>
      </c>
      <c r="H32" s="17">
        <f t="shared" si="3"/>
        <v>13600</v>
      </c>
      <c r="I32" s="13">
        <f>H32/C32</f>
        <v>8.5000000000000006E-2</v>
      </c>
      <c r="J32" s="67" t="s">
        <v>204</v>
      </c>
      <c r="K32" s="64" t="s">
        <v>203</v>
      </c>
      <c r="L32" s="7"/>
      <c r="M32" s="14"/>
    </row>
    <row r="33" spans="1:13" s="15" customFormat="1" ht="32.450000000000003" customHeight="1">
      <c r="A33" s="67">
        <v>28</v>
      </c>
      <c r="B33" s="25" t="s">
        <v>48</v>
      </c>
      <c r="C33" s="11">
        <v>22000</v>
      </c>
      <c r="D33" s="11">
        <v>900</v>
      </c>
      <c r="E33" s="16">
        <v>0</v>
      </c>
      <c r="F33" s="16">
        <f t="shared" si="1"/>
        <v>900</v>
      </c>
      <c r="G33" s="38">
        <f>F33/C33</f>
        <v>4.0909090909090909E-2</v>
      </c>
      <c r="H33" s="17">
        <f t="shared" si="3"/>
        <v>21100</v>
      </c>
      <c r="I33" s="13">
        <f>H33/C33</f>
        <v>0.95909090909090911</v>
      </c>
      <c r="J33" s="67" t="s">
        <v>152</v>
      </c>
      <c r="K33" s="64" t="s">
        <v>54</v>
      </c>
      <c r="L33" s="7"/>
      <c r="M33" s="14"/>
    </row>
    <row r="34" spans="1:13" s="15" customFormat="1" ht="32.450000000000003" customHeight="1">
      <c r="A34" s="67">
        <v>29</v>
      </c>
      <c r="B34" s="25" t="s">
        <v>196</v>
      </c>
      <c r="C34" s="11">
        <v>15210</v>
      </c>
      <c r="D34" s="11"/>
      <c r="E34" s="16"/>
      <c r="F34" s="16">
        <f t="shared" si="1"/>
        <v>0</v>
      </c>
      <c r="G34" s="38">
        <f t="shared" ref="G34" si="8">F34/C34</f>
        <v>0</v>
      </c>
      <c r="H34" s="17">
        <f t="shared" si="3"/>
        <v>15210</v>
      </c>
      <c r="I34" s="13">
        <f t="shared" ref="I34" si="9">H34/C34</f>
        <v>1</v>
      </c>
      <c r="J34" s="39" t="s">
        <v>147</v>
      </c>
      <c r="K34" s="64" t="s">
        <v>105</v>
      </c>
      <c r="L34" s="7"/>
      <c r="M34" s="14"/>
    </row>
    <row r="35" spans="1:13" ht="32.450000000000003" customHeight="1">
      <c r="A35" s="67">
        <v>30</v>
      </c>
      <c r="B35" s="25" t="s">
        <v>71</v>
      </c>
      <c r="C35" s="11">
        <v>755386</v>
      </c>
      <c r="D35" s="11">
        <v>0</v>
      </c>
      <c r="E35" s="16"/>
      <c r="F35" s="16">
        <f t="shared" si="1"/>
        <v>0</v>
      </c>
      <c r="G35" s="38">
        <f t="shared" ref="G35:G36" si="10">F35/C35</f>
        <v>0</v>
      </c>
      <c r="H35" s="17">
        <f t="shared" si="3"/>
        <v>755386</v>
      </c>
      <c r="I35" s="13">
        <f t="shared" si="0"/>
        <v>1</v>
      </c>
      <c r="J35" s="67" t="s">
        <v>251</v>
      </c>
      <c r="K35" s="64" t="s">
        <v>72</v>
      </c>
    </row>
    <row r="36" spans="1:13" ht="37.5" customHeight="1">
      <c r="A36" s="67">
        <v>31</v>
      </c>
      <c r="B36" s="25" t="s">
        <v>35</v>
      </c>
      <c r="C36" s="11">
        <v>752900</v>
      </c>
      <c r="D36" s="11">
        <v>0</v>
      </c>
      <c r="E36" s="16"/>
      <c r="F36" s="16">
        <f t="shared" si="1"/>
        <v>0</v>
      </c>
      <c r="G36" s="38">
        <f t="shared" si="10"/>
        <v>0</v>
      </c>
      <c r="H36" s="17">
        <f t="shared" si="3"/>
        <v>752900</v>
      </c>
      <c r="I36" s="13">
        <f t="shared" si="0"/>
        <v>1</v>
      </c>
      <c r="J36" s="67" t="s">
        <v>251</v>
      </c>
      <c r="K36" s="64" t="s">
        <v>57</v>
      </c>
    </row>
    <row r="37" spans="1:13" ht="32.450000000000003" customHeight="1">
      <c r="G37" s="30"/>
    </row>
    <row r="38" spans="1:13" ht="32.450000000000003" customHeight="1">
      <c r="G38" s="30"/>
    </row>
    <row r="39" spans="1:13" ht="32.450000000000003" customHeight="1">
      <c r="G39" s="31"/>
    </row>
    <row r="40" spans="1:13" ht="32.450000000000003" customHeight="1">
      <c r="G40" s="32"/>
    </row>
    <row r="41" spans="1:13" ht="32.450000000000003" customHeight="1">
      <c r="G41" s="32"/>
    </row>
    <row r="42" spans="1:13" ht="32.450000000000003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ht="32.450000000000003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32.450000000000003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ht="32.450000000000003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ht="32.450000000000003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3" ht="32.450000000000003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</sheetData>
  <mergeCells count="11">
    <mergeCell ref="L3:L4"/>
    <mergeCell ref="A5:B5"/>
    <mergeCell ref="A1:K1"/>
    <mergeCell ref="A3:A4"/>
    <mergeCell ref="B3:B4"/>
    <mergeCell ref="C3:C4"/>
    <mergeCell ref="D3:F3"/>
    <mergeCell ref="G3:G4"/>
    <mergeCell ref="H3:H4"/>
    <mergeCell ref="I3:I4"/>
    <mergeCell ref="K3:K4"/>
  </mergeCells>
  <phoneticPr fontId="3" type="noConversion"/>
  <pageMargins left="0.11811023622047245" right="0.11811023622047245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1060217</vt:lpstr>
      <vt:lpstr>1060915</vt:lpstr>
      <vt:lpstr>1060915修正版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slhs</cp:lastModifiedBy>
  <cp:lastPrinted>2017-10-02T05:10:48Z</cp:lastPrinted>
  <dcterms:created xsi:type="dcterms:W3CDTF">2017-02-16T08:04:15Z</dcterms:created>
  <dcterms:modified xsi:type="dcterms:W3CDTF">2017-10-02T06:23:23Z</dcterms:modified>
</cp:coreProperties>
</file>